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liter\The Children's Cabinet, Inc\SEED - Documents (1)\Subsidy\"/>
    </mc:Choice>
  </mc:AlternateContent>
  <bookViews>
    <workbookView xWindow="0" yWindow="0" windowWidth="28800" windowHeight="12330"/>
  </bookViews>
  <sheets>
    <sheet name="CENTERS" sheetId="8" r:id="rId1"/>
    <sheet name="FAMILYChildCare" sheetId="13" r:id="rId2"/>
    <sheet name="GROUPChildCare" sheetId="14" r:id="rId3"/>
    <sheet name="CenterRateTable" sheetId="4" r:id="rId4"/>
    <sheet name="FCCRateTable" sheetId="11" r:id="rId5"/>
    <sheet name="GroupRateTable" sheetId="12" r:id="rId6"/>
    <sheet name="ListValues" sheetId="2" r:id="rId7"/>
  </sheets>
  <definedNames>
    <definedName name="CareLevel">ListValues!$A$1:$A$4</definedName>
    <definedName name="Month">ListValues!$D$1:$D$12</definedName>
    <definedName name="_xlnm.Print_Titles" localSheetId="3">CenterRateTable!$1:$1</definedName>
    <definedName name="_xlnm.Print_Titles" localSheetId="0">CENTERS!$9:$9</definedName>
    <definedName name="_xlnm.Print_Titles" localSheetId="1">FAMILYChildCare!$9:$9</definedName>
    <definedName name="_xlnm.Print_Titles" localSheetId="4">FCCRateTable!$1:$1</definedName>
    <definedName name="_xlnm.Print_Titles" localSheetId="2">GROUPChildCare!$9:$9</definedName>
    <definedName name="_xlnm.Print_Titles" localSheetId="5">GroupRateTable!$1:$1</definedName>
    <definedName name="ProviderType">ListValues!$F$1:$F$3</definedName>
    <definedName name="Region">ListValues!$B$1:$B$4</definedName>
    <definedName name="StarLevel">ListValues!$C$2:$C$5</definedName>
    <definedName name="Year">ListValues!$E$1:$E$14</definedName>
  </definedNames>
  <calcPr calcId="162913"/>
</workbook>
</file>

<file path=xl/calcChain.xml><?xml version="1.0" encoding="utf-8"?>
<calcChain xmlns="http://schemas.openxmlformats.org/spreadsheetml/2006/main">
  <c r="R11" i="13" l="1"/>
  <c r="R11" i="14"/>
  <c r="R16" i="13"/>
  <c r="R16" i="14"/>
  <c r="S277" i="14"/>
  <c r="S277" i="13"/>
  <c r="R276" i="14"/>
  <c r="R276" i="13"/>
  <c r="R301" i="14"/>
  <c r="R300" i="14"/>
  <c r="R299" i="14"/>
  <c r="R298" i="14"/>
  <c r="R297" i="14"/>
  <c r="R296" i="14"/>
  <c r="R295" i="14"/>
  <c r="R294" i="14"/>
  <c r="R293" i="14"/>
  <c r="R292" i="14"/>
  <c r="R291" i="14"/>
  <c r="R290" i="14"/>
  <c r="R289" i="14"/>
  <c r="R288" i="14"/>
  <c r="R287" i="14"/>
  <c r="R286" i="14"/>
  <c r="R285" i="14"/>
  <c r="R284" i="14"/>
  <c r="R283" i="14"/>
  <c r="R282" i="14"/>
  <c r="R281" i="14"/>
  <c r="R280" i="14"/>
  <c r="R279" i="14"/>
  <c r="R278" i="14"/>
  <c r="R277" i="14"/>
  <c r="R275" i="14"/>
  <c r="R274" i="14"/>
  <c r="R273" i="14"/>
  <c r="R272" i="14"/>
  <c r="R271" i="14"/>
  <c r="R270" i="14"/>
  <c r="R269" i="14"/>
  <c r="R268" i="14"/>
  <c r="R267" i="14"/>
  <c r="R266" i="14"/>
  <c r="R265" i="14"/>
  <c r="R264" i="14"/>
  <c r="R263" i="14"/>
  <c r="R262" i="14"/>
  <c r="R261" i="14"/>
  <c r="R260" i="14"/>
  <c r="R259" i="14"/>
  <c r="R258" i="14"/>
  <c r="R257" i="14"/>
  <c r="R256" i="14"/>
  <c r="R255" i="14"/>
  <c r="R254" i="14"/>
  <c r="R253" i="14"/>
  <c r="R252" i="14"/>
  <c r="R251" i="14"/>
  <c r="R249" i="14"/>
  <c r="R248" i="14"/>
  <c r="R247" i="14"/>
  <c r="R246" i="14"/>
  <c r="R245" i="14"/>
  <c r="R244" i="14"/>
  <c r="R243" i="14"/>
  <c r="R242" i="14"/>
  <c r="R241" i="14"/>
  <c r="R240" i="14"/>
  <c r="R239" i="14"/>
  <c r="R238" i="14"/>
  <c r="R237" i="14"/>
  <c r="R236" i="14"/>
  <c r="R235" i="14"/>
  <c r="R234" i="14"/>
  <c r="R233" i="14"/>
  <c r="R232" i="14"/>
  <c r="R231" i="14"/>
  <c r="R230" i="14"/>
  <c r="R229" i="14"/>
  <c r="R228" i="14"/>
  <c r="R227" i="14"/>
  <c r="R226" i="14"/>
  <c r="R225" i="14"/>
  <c r="R224" i="14"/>
  <c r="R223" i="14"/>
  <c r="R222" i="14"/>
  <c r="R221" i="14"/>
  <c r="R220" i="14"/>
  <c r="R219" i="14"/>
  <c r="R218" i="14"/>
  <c r="R217" i="14"/>
  <c r="R216" i="14"/>
  <c r="R215" i="14"/>
  <c r="R214" i="14"/>
  <c r="R213" i="14"/>
  <c r="R212" i="14"/>
  <c r="R211" i="14"/>
  <c r="R210" i="14"/>
  <c r="R209" i="14"/>
  <c r="R208" i="14"/>
  <c r="R207" i="14"/>
  <c r="R206" i="14"/>
  <c r="R205" i="14"/>
  <c r="R204" i="14"/>
  <c r="R203" i="14"/>
  <c r="R202" i="14"/>
  <c r="R201" i="14"/>
  <c r="R200" i="14"/>
  <c r="R199" i="14"/>
  <c r="R198" i="14"/>
  <c r="R197" i="14"/>
  <c r="R196" i="14"/>
  <c r="R195" i="14"/>
  <c r="R194" i="14"/>
  <c r="R193" i="14"/>
  <c r="R192" i="14"/>
  <c r="R191" i="14"/>
  <c r="R190" i="14"/>
  <c r="R189" i="14"/>
  <c r="R188" i="14"/>
  <c r="R187" i="14"/>
  <c r="R186" i="14"/>
  <c r="R185" i="14"/>
  <c r="R184" i="14"/>
  <c r="R183" i="14"/>
  <c r="R182" i="14"/>
  <c r="R181" i="14"/>
  <c r="R180" i="14"/>
  <c r="R179" i="14"/>
  <c r="R178" i="14"/>
  <c r="R177" i="14"/>
  <c r="R176" i="14"/>
  <c r="R175" i="14"/>
  <c r="R174" i="14"/>
  <c r="R173" i="14"/>
  <c r="R172" i="14"/>
  <c r="R171" i="14"/>
  <c r="R170" i="14"/>
  <c r="R169" i="14"/>
  <c r="R168" i="14"/>
  <c r="R167" i="14"/>
  <c r="R166" i="14"/>
  <c r="R165" i="14"/>
  <c r="R164" i="14"/>
  <c r="R163" i="14"/>
  <c r="R162" i="14"/>
  <c r="R161" i="14"/>
  <c r="R160" i="14"/>
  <c r="R159" i="14"/>
  <c r="R158" i="14"/>
  <c r="R157" i="14"/>
  <c r="R156" i="14"/>
  <c r="R155" i="14"/>
  <c r="R154" i="14"/>
  <c r="R153" i="14"/>
  <c r="R152" i="14"/>
  <c r="R151" i="14"/>
  <c r="R150" i="14"/>
  <c r="R149" i="14"/>
  <c r="R148" i="14"/>
  <c r="R147" i="14"/>
  <c r="R146" i="14"/>
  <c r="R145" i="14"/>
  <c r="R144" i="14"/>
  <c r="R143" i="14"/>
  <c r="R142" i="14"/>
  <c r="R141" i="14"/>
  <c r="R140" i="14"/>
  <c r="R139" i="14"/>
  <c r="R138" i="14"/>
  <c r="R137" i="14"/>
  <c r="R136" i="14"/>
  <c r="R135" i="14"/>
  <c r="R134" i="14"/>
  <c r="R133" i="14"/>
  <c r="R132" i="14"/>
  <c r="R131" i="14"/>
  <c r="R130" i="14"/>
  <c r="R129" i="14"/>
  <c r="R128" i="14"/>
  <c r="R127" i="14"/>
  <c r="R126" i="14"/>
  <c r="R125" i="14"/>
  <c r="R124" i="14"/>
  <c r="R123" i="14"/>
  <c r="R122" i="14"/>
  <c r="R121" i="14"/>
  <c r="R120" i="14"/>
  <c r="R119" i="14"/>
  <c r="R118" i="14"/>
  <c r="R117" i="14"/>
  <c r="R116" i="14"/>
  <c r="R115" i="14"/>
  <c r="R114" i="14"/>
  <c r="R113" i="14"/>
  <c r="R112" i="14"/>
  <c r="R111" i="14"/>
  <c r="R110" i="14"/>
  <c r="R109" i="14"/>
  <c r="R108" i="14"/>
  <c r="R107" i="14"/>
  <c r="R106" i="14"/>
  <c r="R105" i="14"/>
  <c r="R104" i="14"/>
  <c r="R103" i="14"/>
  <c r="R102" i="14"/>
  <c r="R101" i="14"/>
  <c r="R100" i="14"/>
  <c r="R99" i="14"/>
  <c r="R98" i="14"/>
  <c r="R97" i="14"/>
  <c r="R96" i="14"/>
  <c r="R95" i="14"/>
  <c r="R94" i="14"/>
  <c r="R93" i="14"/>
  <c r="R92" i="14"/>
  <c r="R91" i="14"/>
  <c r="R90" i="14"/>
  <c r="R89" i="14"/>
  <c r="R88" i="14"/>
  <c r="R87" i="14"/>
  <c r="R86" i="14"/>
  <c r="R85" i="14"/>
  <c r="R84" i="14"/>
  <c r="R83" i="14"/>
  <c r="R82" i="14"/>
  <c r="R81" i="14"/>
  <c r="R80" i="14"/>
  <c r="R79" i="14"/>
  <c r="R78" i="14"/>
  <c r="R77" i="14"/>
  <c r="R76" i="14"/>
  <c r="R75" i="14"/>
  <c r="R74" i="14"/>
  <c r="R73" i="14"/>
  <c r="R72" i="14"/>
  <c r="R71" i="14"/>
  <c r="R70" i="14"/>
  <c r="R69" i="14"/>
  <c r="R68" i="14"/>
  <c r="R67" i="14"/>
  <c r="R66" i="14"/>
  <c r="R65" i="14"/>
  <c r="R64" i="14"/>
  <c r="R63" i="14"/>
  <c r="R62" i="14"/>
  <c r="R61" i="14"/>
  <c r="R60" i="14"/>
  <c r="R59" i="14"/>
  <c r="R58" i="14"/>
  <c r="R57" i="14"/>
  <c r="R56" i="14"/>
  <c r="R55" i="14"/>
  <c r="R54" i="14"/>
  <c r="R53" i="14"/>
  <c r="R52" i="14"/>
  <c r="R51" i="14"/>
  <c r="R50" i="14"/>
  <c r="R49" i="14"/>
  <c r="R48" i="14"/>
  <c r="R47" i="14"/>
  <c r="R46" i="14"/>
  <c r="R45" i="14"/>
  <c r="R44" i="14"/>
  <c r="R43" i="14"/>
  <c r="R42" i="14"/>
  <c r="R41" i="14"/>
  <c r="R40" i="14"/>
  <c r="R39" i="14"/>
  <c r="R38" i="14"/>
  <c r="R37" i="14"/>
  <c r="R36" i="14"/>
  <c r="R35" i="14"/>
  <c r="R34" i="14"/>
  <c r="R33" i="14"/>
  <c r="R32" i="14"/>
  <c r="R31" i="14"/>
  <c r="R30" i="14"/>
  <c r="R29" i="14"/>
  <c r="R28" i="14"/>
  <c r="R27" i="14"/>
  <c r="R26" i="14"/>
  <c r="R25" i="14"/>
  <c r="R24" i="14"/>
  <c r="R23" i="14"/>
  <c r="R22" i="14"/>
  <c r="R21" i="14"/>
  <c r="R20" i="14"/>
  <c r="R19" i="14"/>
  <c r="R18" i="14"/>
  <c r="R17" i="14"/>
  <c r="R15" i="14"/>
  <c r="R14" i="14"/>
  <c r="R13" i="14"/>
  <c r="R12" i="14"/>
  <c r="R10" i="14"/>
  <c r="R301" i="13"/>
  <c r="R300" i="13"/>
  <c r="R299" i="13"/>
  <c r="R298" i="13"/>
  <c r="R297" i="13"/>
  <c r="R296" i="13"/>
  <c r="R295" i="13"/>
  <c r="R294" i="13"/>
  <c r="R293" i="13"/>
  <c r="R292" i="13"/>
  <c r="R291" i="13"/>
  <c r="R290" i="13"/>
  <c r="R289" i="13"/>
  <c r="R288" i="13"/>
  <c r="R287" i="13"/>
  <c r="R286" i="13"/>
  <c r="R285" i="13"/>
  <c r="R284" i="13"/>
  <c r="R283" i="13"/>
  <c r="R282" i="13"/>
  <c r="R281" i="13"/>
  <c r="R280" i="13"/>
  <c r="R279" i="13"/>
  <c r="R278" i="13"/>
  <c r="R277" i="13"/>
  <c r="R275" i="13"/>
  <c r="R274" i="13"/>
  <c r="R273" i="13"/>
  <c r="R272" i="13"/>
  <c r="R271" i="13"/>
  <c r="R270" i="13"/>
  <c r="R269" i="13"/>
  <c r="R268" i="13"/>
  <c r="R267" i="13"/>
  <c r="R266" i="13"/>
  <c r="R265" i="13"/>
  <c r="R264" i="13"/>
  <c r="R263" i="13"/>
  <c r="R262" i="13"/>
  <c r="R261" i="13"/>
  <c r="R260" i="13"/>
  <c r="R259" i="13"/>
  <c r="R258" i="13"/>
  <c r="R257" i="13"/>
  <c r="R256" i="13"/>
  <c r="R255" i="13"/>
  <c r="R254" i="13"/>
  <c r="R253" i="13"/>
  <c r="R252" i="13"/>
  <c r="R251" i="13"/>
  <c r="R249" i="13"/>
  <c r="R248" i="13"/>
  <c r="R247" i="13"/>
  <c r="R246" i="13"/>
  <c r="R245" i="13"/>
  <c r="R244" i="13"/>
  <c r="R243" i="13"/>
  <c r="R242" i="13"/>
  <c r="R241" i="13"/>
  <c r="R240" i="13"/>
  <c r="R239" i="13"/>
  <c r="R238" i="13"/>
  <c r="R237" i="13"/>
  <c r="R236" i="13"/>
  <c r="R235" i="13"/>
  <c r="R234" i="13"/>
  <c r="R233" i="13"/>
  <c r="R232" i="13"/>
  <c r="R231" i="13"/>
  <c r="R230" i="13"/>
  <c r="R229" i="13"/>
  <c r="R228" i="13"/>
  <c r="R227" i="13"/>
  <c r="R226" i="13"/>
  <c r="R225" i="13"/>
  <c r="R224" i="13"/>
  <c r="R223" i="13"/>
  <c r="R222" i="13"/>
  <c r="R221" i="13"/>
  <c r="R220" i="13"/>
  <c r="R219" i="13"/>
  <c r="R218" i="13"/>
  <c r="R217" i="13"/>
  <c r="R216" i="13"/>
  <c r="R215" i="13"/>
  <c r="R214" i="13"/>
  <c r="R213" i="13"/>
  <c r="R212" i="13"/>
  <c r="R211" i="13"/>
  <c r="R210" i="13"/>
  <c r="R209" i="13"/>
  <c r="R208" i="13"/>
  <c r="R207" i="13"/>
  <c r="R206" i="13"/>
  <c r="R205" i="13"/>
  <c r="R204" i="13"/>
  <c r="R203" i="13"/>
  <c r="R202" i="13"/>
  <c r="R201" i="13"/>
  <c r="R200" i="13"/>
  <c r="R199" i="13"/>
  <c r="R198" i="13"/>
  <c r="R197" i="13"/>
  <c r="R196" i="13"/>
  <c r="R195" i="13"/>
  <c r="R194" i="13"/>
  <c r="R193" i="13"/>
  <c r="R192" i="13"/>
  <c r="R191" i="13"/>
  <c r="R190" i="13"/>
  <c r="R189" i="13"/>
  <c r="R188" i="13"/>
  <c r="R187" i="13"/>
  <c r="R186" i="13"/>
  <c r="R185" i="13"/>
  <c r="R184" i="13"/>
  <c r="R183" i="13"/>
  <c r="R182" i="13"/>
  <c r="R181" i="13"/>
  <c r="R180" i="13"/>
  <c r="R179" i="13"/>
  <c r="R178" i="13"/>
  <c r="R177" i="13"/>
  <c r="R176" i="13"/>
  <c r="R175" i="13"/>
  <c r="R174" i="13"/>
  <c r="R173" i="13"/>
  <c r="R172" i="13"/>
  <c r="R171" i="13"/>
  <c r="R170" i="13"/>
  <c r="R169" i="13"/>
  <c r="R168" i="13"/>
  <c r="R167" i="13"/>
  <c r="R166" i="13"/>
  <c r="R165" i="13"/>
  <c r="R164" i="13"/>
  <c r="R163" i="13"/>
  <c r="R162" i="13"/>
  <c r="R161" i="13"/>
  <c r="R160" i="13"/>
  <c r="R159" i="13"/>
  <c r="R158" i="13"/>
  <c r="R157" i="13"/>
  <c r="R156" i="13"/>
  <c r="R155" i="13"/>
  <c r="R154" i="13"/>
  <c r="R153" i="13"/>
  <c r="R152" i="13"/>
  <c r="R151" i="13"/>
  <c r="R150" i="13"/>
  <c r="R149" i="13"/>
  <c r="R148" i="13"/>
  <c r="R147" i="13"/>
  <c r="R146" i="13"/>
  <c r="R145" i="13"/>
  <c r="R144" i="13"/>
  <c r="R143" i="13"/>
  <c r="R142" i="13"/>
  <c r="R141" i="13"/>
  <c r="R140" i="13"/>
  <c r="R139" i="13"/>
  <c r="R138" i="13"/>
  <c r="R137" i="13"/>
  <c r="R136" i="13"/>
  <c r="R135" i="13"/>
  <c r="R134" i="13"/>
  <c r="R133" i="13"/>
  <c r="R132" i="13"/>
  <c r="R131" i="13"/>
  <c r="R130" i="13"/>
  <c r="R129" i="13"/>
  <c r="R128" i="13"/>
  <c r="R127" i="13"/>
  <c r="R126" i="13"/>
  <c r="R125" i="13"/>
  <c r="R124" i="13"/>
  <c r="R123" i="13"/>
  <c r="R122" i="13"/>
  <c r="R121" i="13"/>
  <c r="R120" i="13"/>
  <c r="R119" i="13"/>
  <c r="R118" i="13"/>
  <c r="R117" i="13"/>
  <c r="R116" i="13"/>
  <c r="R115" i="13"/>
  <c r="R114" i="13"/>
  <c r="R113" i="13"/>
  <c r="R112" i="13"/>
  <c r="R111" i="13"/>
  <c r="R110" i="13"/>
  <c r="R109" i="13"/>
  <c r="R108" i="13"/>
  <c r="R107" i="13"/>
  <c r="R106" i="13"/>
  <c r="R105" i="13"/>
  <c r="R104" i="13"/>
  <c r="R103" i="13"/>
  <c r="R102" i="13"/>
  <c r="R101" i="13"/>
  <c r="R100" i="13"/>
  <c r="R99" i="13"/>
  <c r="R98" i="13"/>
  <c r="R97" i="13"/>
  <c r="R96" i="13"/>
  <c r="R95" i="13"/>
  <c r="R94" i="13"/>
  <c r="R93" i="13"/>
  <c r="R92" i="13"/>
  <c r="R91" i="13"/>
  <c r="R90" i="13"/>
  <c r="R89" i="13"/>
  <c r="R88" i="13"/>
  <c r="R87" i="13"/>
  <c r="R86" i="13"/>
  <c r="R85" i="13"/>
  <c r="R84" i="13"/>
  <c r="R83" i="13"/>
  <c r="R82" i="13"/>
  <c r="R81" i="13"/>
  <c r="R80" i="13"/>
  <c r="R79" i="13"/>
  <c r="R78" i="13"/>
  <c r="R77" i="13"/>
  <c r="R76" i="13"/>
  <c r="R75" i="13"/>
  <c r="R74" i="13"/>
  <c r="R73" i="13"/>
  <c r="R72" i="13"/>
  <c r="R71" i="13"/>
  <c r="R70" i="13"/>
  <c r="R69" i="13"/>
  <c r="R68" i="13"/>
  <c r="R67" i="13"/>
  <c r="R66" i="13"/>
  <c r="R65" i="13"/>
  <c r="R64" i="13"/>
  <c r="R63" i="13"/>
  <c r="R62" i="13"/>
  <c r="R61" i="13"/>
  <c r="R60" i="13"/>
  <c r="R59" i="13"/>
  <c r="R58" i="13"/>
  <c r="R57" i="13"/>
  <c r="R56" i="13"/>
  <c r="R55" i="13"/>
  <c r="R54" i="13"/>
  <c r="R53" i="13"/>
  <c r="R52" i="13"/>
  <c r="R51" i="13"/>
  <c r="R50" i="13"/>
  <c r="R49" i="13"/>
  <c r="R48" i="13"/>
  <c r="R47" i="13"/>
  <c r="R46" i="13"/>
  <c r="R45" i="13"/>
  <c r="R44" i="13"/>
  <c r="R43" i="13"/>
  <c r="R42" i="13"/>
  <c r="R41" i="13"/>
  <c r="R40" i="13"/>
  <c r="R39" i="13"/>
  <c r="R38" i="13"/>
  <c r="R37" i="13"/>
  <c r="R36" i="13"/>
  <c r="R35" i="13"/>
  <c r="R34" i="13"/>
  <c r="R33" i="13"/>
  <c r="R32" i="13"/>
  <c r="R31" i="13"/>
  <c r="R30" i="13"/>
  <c r="R29" i="13"/>
  <c r="R28" i="13"/>
  <c r="R27" i="13"/>
  <c r="R26" i="13"/>
  <c r="R25" i="13"/>
  <c r="R24" i="13"/>
  <c r="R23" i="13"/>
  <c r="R22" i="13"/>
  <c r="R21" i="13"/>
  <c r="R20" i="13"/>
  <c r="R19" i="13"/>
  <c r="R18" i="13"/>
  <c r="R17" i="13"/>
  <c r="R15" i="13"/>
  <c r="R14" i="13"/>
  <c r="R13" i="13"/>
  <c r="R12" i="13"/>
  <c r="R10" i="13"/>
  <c r="R250" i="14"/>
  <c r="R250" i="13"/>
  <c r="S250" i="14"/>
  <c r="S250" i="13"/>
  <c r="T250" i="14"/>
  <c r="T250" i="13"/>
  <c r="U301" i="14"/>
  <c r="U300" i="14"/>
  <c r="U299" i="14"/>
  <c r="U298" i="14"/>
  <c r="U297" i="14"/>
  <c r="U296" i="14"/>
  <c r="U295" i="14"/>
  <c r="U294" i="14"/>
  <c r="U293" i="14"/>
  <c r="U292" i="14"/>
  <c r="U291" i="14"/>
  <c r="U290" i="14"/>
  <c r="U289" i="14"/>
  <c r="U288" i="14"/>
  <c r="U287" i="14"/>
  <c r="U286" i="14"/>
  <c r="U285" i="14"/>
  <c r="U284" i="14"/>
  <c r="U283" i="14"/>
  <c r="U282" i="14"/>
  <c r="U281" i="14"/>
  <c r="U280" i="14"/>
  <c r="U279" i="14"/>
  <c r="U278" i="14"/>
  <c r="U277" i="14"/>
  <c r="U276" i="14"/>
  <c r="U275" i="14"/>
  <c r="U274" i="14"/>
  <c r="U273" i="14"/>
  <c r="U272" i="14"/>
  <c r="U271" i="14"/>
  <c r="U270" i="14"/>
  <c r="U269" i="14"/>
  <c r="U268" i="14"/>
  <c r="U267" i="14"/>
  <c r="U266" i="14"/>
  <c r="U265" i="14"/>
  <c r="U264" i="14"/>
  <c r="U263" i="14"/>
  <c r="U262" i="14"/>
  <c r="U261" i="14"/>
  <c r="U260" i="14"/>
  <c r="U259" i="14"/>
  <c r="U258" i="14"/>
  <c r="U257" i="14"/>
  <c r="U256" i="14"/>
  <c r="U255" i="14"/>
  <c r="U254" i="14"/>
  <c r="U253" i="14"/>
  <c r="U252" i="14"/>
  <c r="U251" i="14"/>
  <c r="U250" i="14"/>
  <c r="U249" i="14"/>
  <c r="U248" i="14"/>
  <c r="U247" i="14"/>
  <c r="U246" i="14"/>
  <c r="U245" i="14"/>
  <c r="U244" i="14"/>
  <c r="U243" i="14"/>
  <c r="U242" i="14"/>
  <c r="U241" i="14"/>
  <c r="U240" i="14"/>
  <c r="U239" i="14"/>
  <c r="U238" i="14"/>
  <c r="U237" i="14"/>
  <c r="U236" i="14"/>
  <c r="U235" i="14"/>
  <c r="U234" i="14"/>
  <c r="U233" i="14"/>
  <c r="U232" i="14"/>
  <c r="U231" i="14"/>
  <c r="U230" i="14"/>
  <c r="U229" i="14"/>
  <c r="U228" i="14"/>
  <c r="U227" i="14"/>
  <c r="U226" i="14"/>
  <c r="U225" i="14"/>
  <c r="U224" i="14"/>
  <c r="U223" i="14"/>
  <c r="U222" i="14"/>
  <c r="U221" i="14"/>
  <c r="U220" i="14"/>
  <c r="U219" i="14"/>
  <c r="U218" i="14"/>
  <c r="U217" i="14"/>
  <c r="U216" i="14"/>
  <c r="U215" i="14"/>
  <c r="U214" i="14"/>
  <c r="U213" i="14"/>
  <c r="U212" i="14"/>
  <c r="U211" i="14"/>
  <c r="U210" i="14"/>
  <c r="U209" i="14"/>
  <c r="U208" i="14"/>
  <c r="U207" i="14"/>
  <c r="U206" i="14"/>
  <c r="U205" i="14"/>
  <c r="U204" i="14"/>
  <c r="U203" i="14"/>
  <c r="U202" i="14"/>
  <c r="U201" i="14"/>
  <c r="U200" i="14"/>
  <c r="U199" i="14"/>
  <c r="U198" i="14"/>
  <c r="U197" i="14"/>
  <c r="U196" i="14"/>
  <c r="U195" i="14"/>
  <c r="U194" i="14"/>
  <c r="U193" i="14"/>
  <c r="U192" i="14"/>
  <c r="U191" i="14"/>
  <c r="U190" i="14"/>
  <c r="U189" i="14"/>
  <c r="U188" i="14"/>
  <c r="U187" i="14"/>
  <c r="U186" i="14"/>
  <c r="U185" i="14"/>
  <c r="U184" i="14"/>
  <c r="U183" i="14"/>
  <c r="U182" i="14"/>
  <c r="U181" i="14"/>
  <c r="U180" i="14"/>
  <c r="U179" i="14"/>
  <c r="U178" i="14"/>
  <c r="U177" i="14"/>
  <c r="U176" i="14"/>
  <c r="U175" i="14"/>
  <c r="U174" i="14"/>
  <c r="U173" i="14"/>
  <c r="U172" i="14"/>
  <c r="U171" i="14"/>
  <c r="U170" i="14"/>
  <c r="U169" i="14"/>
  <c r="U168" i="14"/>
  <c r="U167" i="14"/>
  <c r="U166" i="14"/>
  <c r="U165" i="14"/>
  <c r="U164" i="14"/>
  <c r="U163" i="14"/>
  <c r="U162" i="14"/>
  <c r="U161" i="14"/>
  <c r="U160" i="14"/>
  <c r="U159" i="14"/>
  <c r="U158" i="14"/>
  <c r="U157" i="14"/>
  <c r="U156" i="14"/>
  <c r="U155" i="14"/>
  <c r="U154" i="14"/>
  <c r="U153" i="14"/>
  <c r="U152" i="14"/>
  <c r="U151" i="14"/>
  <c r="U150" i="14"/>
  <c r="U149" i="14"/>
  <c r="U148" i="14"/>
  <c r="U147" i="14"/>
  <c r="U146" i="14"/>
  <c r="U145" i="14"/>
  <c r="U144" i="14"/>
  <c r="U143" i="14"/>
  <c r="U142" i="14"/>
  <c r="U141" i="14"/>
  <c r="U140" i="14"/>
  <c r="U139" i="14"/>
  <c r="U138" i="14"/>
  <c r="U137" i="14"/>
  <c r="U136" i="14"/>
  <c r="U135" i="14"/>
  <c r="U134" i="14"/>
  <c r="U133" i="14"/>
  <c r="U132" i="14"/>
  <c r="U131" i="14"/>
  <c r="U130" i="14"/>
  <c r="U129" i="14"/>
  <c r="U128" i="14"/>
  <c r="U127" i="14"/>
  <c r="U126" i="14"/>
  <c r="U125" i="14"/>
  <c r="U124" i="14"/>
  <c r="U123" i="14"/>
  <c r="U122" i="14"/>
  <c r="U121" i="14"/>
  <c r="U120" i="14"/>
  <c r="U119" i="14"/>
  <c r="U118" i="14"/>
  <c r="U117" i="14"/>
  <c r="U116" i="14"/>
  <c r="U115" i="14"/>
  <c r="U114" i="14"/>
  <c r="U113" i="14"/>
  <c r="U112" i="14"/>
  <c r="U111" i="14"/>
  <c r="U110" i="14"/>
  <c r="U109" i="14"/>
  <c r="U108" i="14"/>
  <c r="U107" i="14"/>
  <c r="U106" i="14"/>
  <c r="U105" i="14"/>
  <c r="U104" i="14"/>
  <c r="U103" i="14"/>
  <c r="U102" i="14"/>
  <c r="U101" i="14"/>
  <c r="U100" i="14"/>
  <c r="U99" i="14"/>
  <c r="U98" i="14"/>
  <c r="U97" i="14"/>
  <c r="U96" i="14"/>
  <c r="U95" i="14"/>
  <c r="U94" i="14"/>
  <c r="U93" i="14"/>
  <c r="U92" i="14"/>
  <c r="U91" i="14"/>
  <c r="U90" i="14"/>
  <c r="U89" i="14"/>
  <c r="U88" i="14"/>
  <c r="U87" i="14"/>
  <c r="U86" i="14"/>
  <c r="U85" i="14"/>
  <c r="U84" i="14"/>
  <c r="U83" i="14"/>
  <c r="U82" i="14"/>
  <c r="U81" i="14"/>
  <c r="U80" i="14"/>
  <c r="U79" i="14"/>
  <c r="U78" i="14"/>
  <c r="U77" i="14"/>
  <c r="U76" i="14"/>
  <c r="U75" i="14"/>
  <c r="U74" i="14"/>
  <c r="U73" i="14"/>
  <c r="U72" i="14"/>
  <c r="U71" i="14"/>
  <c r="U70" i="14"/>
  <c r="U69" i="14"/>
  <c r="U68" i="14"/>
  <c r="U67" i="14"/>
  <c r="U66" i="14"/>
  <c r="U65" i="14"/>
  <c r="U64" i="14"/>
  <c r="U63" i="14"/>
  <c r="U62" i="14"/>
  <c r="U61" i="14"/>
  <c r="U60" i="14"/>
  <c r="U59" i="14"/>
  <c r="U58" i="14"/>
  <c r="U57" i="14"/>
  <c r="U56" i="14"/>
  <c r="U55" i="14"/>
  <c r="U54" i="14"/>
  <c r="U53" i="14"/>
  <c r="U52" i="14"/>
  <c r="U51" i="14"/>
  <c r="U50" i="14"/>
  <c r="U49" i="14"/>
  <c r="U48" i="14"/>
  <c r="U47" i="14"/>
  <c r="U46" i="14"/>
  <c r="U45" i="14"/>
  <c r="U44" i="14"/>
  <c r="U43" i="14"/>
  <c r="U42" i="14"/>
  <c r="U41" i="14"/>
  <c r="U40" i="14"/>
  <c r="U39" i="14"/>
  <c r="U38" i="14"/>
  <c r="U37" i="14"/>
  <c r="U36" i="14"/>
  <c r="U35" i="14"/>
  <c r="U34" i="14"/>
  <c r="U33" i="14"/>
  <c r="U32" i="14"/>
  <c r="U31" i="14"/>
  <c r="U30" i="14"/>
  <c r="U29" i="14"/>
  <c r="U28" i="14"/>
  <c r="U27" i="14"/>
  <c r="U26" i="14"/>
  <c r="U25" i="14"/>
  <c r="U24" i="14"/>
  <c r="U23" i="14"/>
  <c r="U22" i="14"/>
  <c r="U21" i="14"/>
  <c r="U20" i="14"/>
  <c r="U19" i="14"/>
  <c r="U18" i="14"/>
  <c r="U17" i="14"/>
  <c r="U16" i="14"/>
  <c r="U15" i="14"/>
  <c r="U14" i="14"/>
  <c r="U13" i="14"/>
  <c r="U12" i="14"/>
  <c r="U11" i="14"/>
  <c r="U10" i="14"/>
  <c r="U301" i="13"/>
  <c r="U300" i="13"/>
  <c r="U299" i="13"/>
  <c r="U298" i="13"/>
  <c r="U297" i="13"/>
  <c r="U296" i="13"/>
  <c r="U295" i="13"/>
  <c r="U294" i="13"/>
  <c r="U293" i="13"/>
  <c r="U292" i="13"/>
  <c r="U291" i="13"/>
  <c r="U290" i="13"/>
  <c r="U289" i="13"/>
  <c r="U288" i="13"/>
  <c r="U287" i="13"/>
  <c r="U286" i="13"/>
  <c r="U285" i="13"/>
  <c r="U284" i="13"/>
  <c r="U283" i="13"/>
  <c r="U282" i="13"/>
  <c r="U281" i="13"/>
  <c r="U280" i="13"/>
  <c r="U279" i="13"/>
  <c r="U278" i="13"/>
  <c r="U277" i="13"/>
  <c r="U276" i="13"/>
  <c r="U275" i="13"/>
  <c r="U274" i="13"/>
  <c r="U273" i="13"/>
  <c r="U272" i="13"/>
  <c r="U271" i="13"/>
  <c r="U270" i="13"/>
  <c r="U269" i="13"/>
  <c r="U268" i="13"/>
  <c r="U267" i="13"/>
  <c r="U266" i="13"/>
  <c r="U265" i="13"/>
  <c r="U264" i="13"/>
  <c r="U263" i="13"/>
  <c r="U262" i="13"/>
  <c r="U261" i="13"/>
  <c r="U260" i="13"/>
  <c r="U259" i="13"/>
  <c r="U258" i="13"/>
  <c r="U257" i="13"/>
  <c r="U256" i="13"/>
  <c r="U255" i="13"/>
  <c r="U254" i="13"/>
  <c r="U253" i="13"/>
  <c r="U252" i="13"/>
  <c r="U251" i="13"/>
  <c r="U250" i="13"/>
  <c r="U249" i="13"/>
  <c r="U248" i="13"/>
  <c r="U247" i="13"/>
  <c r="U246" i="13"/>
  <c r="U245" i="13"/>
  <c r="U244" i="13"/>
  <c r="U243" i="13"/>
  <c r="U242" i="13"/>
  <c r="U241" i="13"/>
  <c r="U240" i="13"/>
  <c r="U239" i="13"/>
  <c r="U238" i="13"/>
  <c r="U237" i="13"/>
  <c r="U236" i="13"/>
  <c r="U235" i="13"/>
  <c r="U234" i="13"/>
  <c r="U233" i="13"/>
  <c r="U232" i="13"/>
  <c r="U231" i="13"/>
  <c r="U230" i="13"/>
  <c r="U229" i="13"/>
  <c r="U228" i="13"/>
  <c r="U227" i="13"/>
  <c r="U226" i="13"/>
  <c r="U225" i="13"/>
  <c r="U224" i="13"/>
  <c r="U223" i="13"/>
  <c r="U222" i="13"/>
  <c r="U221" i="13"/>
  <c r="U220" i="13"/>
  <c r="U219" i="13"/>
  <c r="U218" i="13"/>
  <c r="U217" i="13"/>
  <c r="U216" i="13"/>
  <c r="U215" i="13"/>
  <c r="U214" i="13"/>
  <c r="U213" i="13"/>
  <c r="U212" i="13"/>
  <c r="U211" i="13"/>
  <c r="U210" i="13"/>
  <c r="U209" i="13"/>
  <c r="U208" i="13"/>
  <c r="U207" i="13"/>
  <c r="U206" i="13"/>
  <c r="U205" i="13"/>
  <c r="U204" i="13"/>
  <c r="U203" i="13"/>
  <c r="U202" i="13"/>
  <c r="U201" i="13"/>
  <c r="U200" i="13"/>
  <c r="U199" i="13"/>
  <c r="U198" i="13"/>
  <c r="U197" i="13"/>
  <c r="U196" i="13"/>
  <c r="U195" i="13"/>
  <c r="U194" i="13"/>
  <c r="U193" i="13"/>
  <c r="U192" i="13"/>
  <c r="U191" i="13"/>
  <c r="U190" i="13"/>
  <c r="U189" i="13"/>
  <c r="U188" i="13"/>
  <c r="U187" i="13"/>
  <c r="U186" i="13"/>
  <c r="U185" i="13"/>
  <c r="U184" i="13"/>
  <c r="U183" i="13"/>
  <c r="U182" i="13"/>
  <c r="U181" i="13"/>
  <c r="U180" i="13"/>
  <c r="U179" i="13"/>
  <c r="U178" i="13"/>
  <c r="U177" i="13"/>
  <c r="U176" i="13"/>
  <c r="U175" i="13"/>
  <c r="U174" i="13"/>
  <c r="U173" i="13"/>
  <c r="U172" i="13"/>
  <c r="U171" i="13"/>
  <c r="U170" i="13"/>
  <c r="U169" i="13"/>
  <c r="U168" i="13"/>
  <c r="U167" i="13"/>
  <c r="U166" i="13"/>
  <c r="U165" i="13"/>
  <c r="U164" i="13"/>
  <c r="U163" i="13"/>
  <c r="U162" i="13"/>
  <c r="U161" i="13"/>
  <c r="U160" i="13"/>
  <c r="U159" i="13"/>
  <c r="U158" i="13"/>
  <c r="U157" i="13"/>
  <c r="U156" i="13"/>
  <c r="U155" i="13"/>
  <c r="U154" i="13"/>
  <c r="U153" i="13"/>
  <c r="U152" i="13"/>
  <c r="U151" i="13"/>
  <c r="U150" i="13"/>
  <c r="U149" i="13"/>
  <c r="U148" i="13"/>
  <c r="U147" i="13"/>
  <c r="U146" i="13"/>
  <c r="U145" i="13"/>
  <c r="U144" i="13"/>
  <c r="U143" i="13"/>
  <c r="U142" i="13"/>
  <c r="U141" i="13"/>
  <c r="U140" i="13"/>
  <c r="U139" i="13"/>
  <c r="U138" i="13"/>
  <c r="U137" i="13"/>
  <c r="U136" i="13"/>
  <c r="U135" i="13"/>
  <c r="U134" i="13"/>
  <c r="U133" i="13"/>
  <c r="U132" i="13"/>
  <c r="U131" i="13"/>
  <c r="U130" i="13"/>
  <c r="U129" i="13"/>
  <c r="U128" i="13"/>
  <c r="U127" i="13"/>
  <c r="U126" i="13"/>
  <c r="U125" i="13"/>
  <c r="U124" i="13"/>
  <c r="U123" i="13"/>
  <c r="U122" i="13"/>
  <c r="U121" i="13"/>
  <c r="U120" i="13"/>
  <c r="U119" i="13"/>
  <c r="U118" i="13"/>
  <c r="U117" i="13"/>
  <c r="U116" i="13"/>
  <c r="U115" i="13"/>
  <c r="U114" i="13"/>
  <c r="U113" i="13"/>
  <c r="U112" i="13"/>
  <c r="U111" i="13"/>
  <c r="U110" i="13"/>
  <c r="U109" i="13"/>
  <c r="U108" i="13"/>
  <c r="U107" i="13"/>
  <c r="U106" i="13"/>
  <c r="U105" i="13"/>
  <c r="U104" i="13"/>
  <c r="U103" i="13"/>
  <c r="U102" i="13"/>
  <c r="U101" i="13"/>
  <c r="U100" i="13"/>
  <c r="U99" i="13"/>
  <c r="U98" i="13"/>
  <c r="U97" i="13"/>
  <c r="U96" i="13"/>
  <c r="U95" i="13"/>
  <c r="U94" i="13"/>
  <c r="U93" i="13"/>
  <c r="U92" i="13"/>
  <c r="U91" i="13"/>
  <c r="U90" i="13"/>
  <c r="U89" i="13"/>
  <c r="U88" i="13"/>
  <c r="U87" i="13"/>
  <c r="U86" i="13"/>
  <c r="U85" i="13"/>
  <c r="U84" i="13"/>
  <c r="U83" i="13"/>
  <c r="U82" i="13"/>
  <c r="U81" i="13"/>
  <c r="U80" i="13"/>
  <c r="U79" i="13"/>
  <c r="U78" i="13"/>
  <c r="U77" i="13"/>
  <c r="U76" i="13"/>
  <c r="U75" i="13"/>
  <c r="U74" i="13"/>
  <c r="U73" i="13"/>
  <c r="U72" i="13"/>
  <c r="U71" i="13"/>
  <c r="U70" i="13"/>
  <c r="U69" i="13"/>
  <c r="U68" i="13"/>
  <c r="U67" i="13"/>
  <c r="U66" i="13"/>
  <c r="U65" i="13"/>
  <c r="U64" i="13"/>
  <c r="U63" i="13"/>
  <c r="U62" i="13"/>
  <c r="U61" i="13"/>
  <c r="U60" i="13"/>
  <c r="U59" i="13"/>
  <c r="U58" i="13"/>
  <c r="U57" i="13"/>
  <c r="U56" i="13"/>
  <c r="U55" i="13"/>
  <c r="U54" i="13"/>
  <c r="U53" i="13"/>
  <c r="U52" i="13"/>
  <c r="U51" i="13"/>
  <c r="U50" i="13"/>
  <c r="U49" i="13"/>
  <c r="U48" i="13"/>
  <c r="U47" i="13"/>
  <c r="U46" i="13"/>
  <c r="U45" i="13"/>
  <c r="U44" i="13"/>
  <c r="U43" i="13"/>
  <c r="U42" i="13"/>
  <c r="U41" i="13"/>
  <c r="U40" i="13"/>
  <c r="U39" i="13"/>
  <c r="U38" i="13"/>
  <c r="U37" i="13"/>
  <c r="U36" i="13"/>
  <c r="U35" i="13"/>
  <c r="U34" i="13"/>
  <c r="U33" i="13"/>
  <c r="U32" i="13"/>
  <c r="U31" i="13"/>
  <c r="U30" i="13"/>
  <c r="U29" i="13"/>
  <c r="U28" i="13"/>
  <c r="U27" i="13"/>
  <c r="U26" i="13"/>
  <c r="U25" i="13"/>
  <c r="U24" i="13"/>
  <c r="U23" i="13"/>
  <c r="U22" i="13"/>
  <c r="U21" i="13"/>
  <c r="U20" i="13"/>
  <c r="U19" i="13"/>
  <c r="U18" i="13"/>
  <c r="U17" i="13"/>
  <c r="U16" i="13"/>
  <c r="U15" i="13"/>
  <c r="U14" i="13"/>
  <c r="U13" i="13"/>
  <c r="U12" i="13"/>
  <c r="U11" i="13"/>
  <c r="U10" i="13"/>
  <c r="U301" i="8"/>
  <c r="U300" i="8"/>
  <c r="U299" i="8"/>
  <c r="U298" i="8"/>
  <c r="U297" i="8"/>
  <c r="U296" i="8"/>
  <c r="U295" i="8"/>
  <c r="U294" i="8"/>
  <c r="U293" i="8"/>
  <c r="U292" i="8"/>
  <c r="U291" i="8"/>
  <c r="U290" i="8"/>
  <c r="U289" i="8"/>
  <c r="U288" i="8"/>
  <c r="U287" i="8"/>
  <c r="U286" i="8"/>
  <c r="U285" i="8"/>
  <c r="U284" i="8"/>
  <c r="U283" i="8"/>
  <c r="U282" i="8"/>
  <c r="U281" i="8"/>
  <c r="U280" i="8"/>
  <c r="U279" i="8"/>
  <c r="U278" i="8"/>
  <c r="U277" i="8"/>
  <c r="U276" i="8"/>
  <c r="U275" i="8"/>
  <c r="U274" i="8"/>
  <c r="U273" i="8"/>
  <c r="U272" i="8"/>
  <c r="U271" i="8"/>
  <c r="U270" i="8"/>
  <c r="U269" i="8"/>
  <c r="U268" i="8"/>
  <c r="U267" i="8"/>
  <c r="U266" i="8"/>
  <c r="U265" i="8"/>
  <c r="U264" i="8"/>
  <c r="U263" i="8"/>
  <c r="U262" i="8"/>
  <c r="U261" i="8"/>
  <c r="U260" i="8"/>
  <c r="U259" i="8"/>
  <c r="U258" i="8"/>
  <c r="U257" i="8"/>
  <c r="U256" i="8"/>
  <c r="U255" i="8"/>
  <c r="U254" i="8"/>
  <c r="U253" i="8"/>
  <c r="U252" i="8"/>
  <c r="U251" i="8"/>
  <c r="U250" i="8"/>
  <c r="U249" i="8"/>
  <c r="U248" i="8"/>
  <c r="U247" i="8"/>
  <c r="U246" i="8"/>
  <c r="U245" i="8"/>
  <c r="U244" i="8"/>
  <c r="U243" i="8"/>
  <c r="U242" i="8"/>
  <c r="U241" i="8"/>
  <c r="U240" i="8"/>
  <c r="U239" i="8"/>
  <c r="U238" i="8"/>
  <c r="U237" i="8"/>
  <c r="U236" i="8"/>
  <c r="U235" i="8"/>
  <c r="U234" i="8"/>
  <c r="U233" i="8"/>
  <c r="U232" i="8"/>
  <c r="U231" i="8"/>
  <c r="U230" i="8"/>
  <c r="U229" i="8"/>
  <c r="U228" i="8"/>
  <c r="U227" i="8"/>
  <c r="U226" i="8"/>
  <c r="U225" i="8"/>
  <c r="U224" i="8"/>
  <c r="U223" i="8"/>
  <c r="U222" i="8"/>
  <c r="U221" i="8"/>
  <c r="U220" i="8"/>
  <c r="U219" i="8"/>
  <c r="U218" i="8"/>
  <c r="U217" i="8"/>
  <c r="U216" i="8"/>
  <c r="U215" i="8"/>
  <c r="U214" i="8"/>
  <c r="U213" i="8"/>
  <c r="U212" i="8"/>
  <c r="U211" i="8"/>
  <c r="U210" i="8"/>
  <c r="U209" i="8"/>
  <c r="U208" i="8"/>
  <c r="U207" i="8"/>
  <c r="U206" i="8"/>
  <c r="U205" i="8"/>
  <c r="U204" i="8"/>
  <c r="U203" i="8"/>
  <c r="U202" i="8"/>
  <c r="U201" i="8"/>
  <c r="U200" i="8"/>
  <c r="U199" i="8"/>
  <c r="U198" i="8"/>
  <c r="U197" i="8"/>
  <c r="U196" i="8"/>
  <c r="U195" i="8"/>
  <c r="U194" i="8"/>
  <c r="U193" i="8"/>
  <c r="U192" i="8"/>
  <c r="U191" i="8"/>
  <c r="U190" i="8"/>
  <c r="U189" i="8"/>
  <c r="U188" i="8"/>
  <c r="U187" i="8"/>
  <c r="U186" i="8"/>
  <c r="U185" i="8"/>
  <c r="U184" i="8"/>
  <c r="U183" i="8"/>
  <c r="U182" i="8"/>
  <c r="U181" i="8"/>
  <c r="U180" i="8"/>
  <c r="U179" i="8"/>
  <c r="U178" i="8"/>
  <c r="U177" i="8"/>
  <c r="U176" i="8"/>
  <c r="U175" i="8"/>
  <c r="U174" i="8"/>
  <c r="U173" i="8"/>
  <c r="U172" i="8"/>
  <c r="U171" i="8"/>
  <c r="U170" i="8"/>
  <c r="U169" i="8"/>
  <c r="U168" i="8"/>
  <c r="U167" i="8"/>
  <c r="U166" i="8"/>
  <c r="U165" i="8"/>
  <c r="U164" i="8"/>
  <c r="U163" i="8"/>
  <c r="U162" i="8"/>
  <c r="U161" i="8"/>
  <c r="U160" i="8"/>
  <c r="U159" i="8"/>
  <c r="U158" i="8"/>
  <c r="U157" i="8"/>
  <c r="U156" i="8"/>
  <c r="U155" i="8"/>
  <c r="U154" i="8"/>
  <c r="U153" i="8"/>
  <c r="U152" i="8"/>
  <c r="U151" i="8"/>
  <c r="U150" i="8"/>
  <c r="U149" i="8"/>
  <c r="U148" i="8"/>
  <c r="U147" i="8"/>
  <c r="U146" i="8"/>
  <c r="U145" i="8"/>
  <c r="U144" i="8"/>
  <c r="U143" i="8"/>
  <c r="U142" i="8"/>
  <c r="U141" i="8"/>
  <c r="U140" i="8"/>
  <c r="U139" i="8"/>
  <c r="U138" i="8"/>
  <c r="U137" i="8"/>
  <c r="U136" i="8"/>
  <c r="U135" i="8"/>
  <c r="U134" i="8"/>
  <c r="U133" i="8"/>
  <c r="U132" i="8"/>
  <c r="U131" i="8"/>
  <c r="U130" i="8"/>
  <c r="U129" i="8"/>
  <c r="U128" i="8"/>
  <c r="U127" i="8"/>
  <c r="U126" i="8"/>
  <c r="U125" i="8"/>
  <c r="U124" i="8"/>
  <c r="U123" i="8"/>
  <c r="U122" i="8"/>
  <c r="U121" i="8"/>
  <c r="U120" i="8"/>
  <c r="U119" i="8"/>
  <c r="U118" i="8"/>
  <c r="U117" i="8"/>
  <c r="U116" i="8"/>
  <c r="U115" i="8"/>
  <c r="U114" i="8"/>
  <c r="U113" i="8"/>
  <c r="U112" i="8"/>
  <c r="U111" i="8"/>
  <c r="U110" i="8"/>
  <c r="U109" i="8"/>
  <c r="U108" i="8"/>
  <c r="U107" i="8"/>
  <c r="U106" i="8"/>
  <c r="U105" i="8"/>
  <c r="U104" i="8"/>
  <c r="U103" i="8"/>
  <c r="U102" i="8"/>
  <c r="U101" i="8"/>
  <c r="U100" i="8"/>
  <c r="U99" i="8"/>
  <c r="U98" i="8"/>
  <c r="U97" i="8"/>
  <c r="U96" i="8"/>
  <c r="U95" i="8"/>
  <c r="U94" i="8"/>
  <c r="U93" i="8"/>
  <c r="U92" i="8"/>
  <c r="U91" i="8"/>
  <c r="U90" i="8"/>
  <c r="U89" i="8"/>
  <c r="U88" i="8"/>
  <c r="U87" i="8"/>
  <c r="U86" i="8"/>
  <c r="U85" i="8"/>
  <c r="U84" i="8"/>
  <c r="U83" i="8"/>
  <c r="U82" i="8"/>
  <c r="U81" i="8"/>
  <c r="U80" i="8"/>
  <c r="U79" i="8"/>
  <c r="U78" i="8"/>
  <c r="U77" i="8"/>
  <c r="U76" i="8"/>
  <c r="U75" i="8"/>
  <c r="U74" i="8"/>
  <c r="U73" i="8"/>
  <c r="U72" i="8"/>
  <c r="U71" i="8"/>
  <c r="U70" i="8"/>
  <c r="U69" i="8"/>
  <c r="U68" i="8"/>
  <c r="U67" i="8"/>
  <c r="U66" i="8"/>
  <c r="U65" i="8"/>
  <c r="U64" i="8"/>
  <c r="U63" i="8"/>
  <c r="U62" i="8"/>
  <c r="U61" i="8"/>
  <c r="U60" i="8"/>
  <c r="U59" i="8"/>
  <c r="U58" i="8"/>
  <c r="U57" i="8"/>
  <c r="U56" i="8"/>
  <c r="U55" i="8"/>
  <c r="U54" i="8"/>
  <c r="U53" i="8"/>
  <c r="U52" i="8"/>
  <c r="U51" i="8"/>
  <c r="U50" i="8"/>
  <c r="U49" i="8"/>
  <c r="U48" i="8"/>
  <c r="U47" i="8"/>
  <c r="U46" i="8"/>
  <c r="U45" i="8"/>
  <c r="U44" i="8"/>
  <c r="U43" i="8"/>
  <c r="U42" i="8"/>
  <c r="U41" i="8"/>
  <c r="U40" i="8"/>
  <c r="U39" i="8"/>
  <c r="U38" i="8"/>
  <c r="U37" i="8"/>
  <c r="U36" i="8"/>
  <c r="U35" i="8"/>
  <c r="U34" i="8"/>
  <c r="U33" i="8"/>
  <c r="U32" i="8"/>
  <c r="U31" i="8"/>
  <c r="U30" i="8"/>
  <c r="U29" i="8"/>
  <c r="U28" i="8"/>
  <c r="U27" i="8"/>
  <c r="U26" i="8"/>
  <c r="U25" i="8"/>
  <c r="U24" i="8"/>
  <c r="U23" i="8"/>
  <c r="U22" i="8"/>
  <c r="U21" i="8"/>
  <c r="U20" i="8"/>
  <c r="U19" i="8"/>
  <c r="U18" i="8"/>
  <c r="U17" i="8"/>
  <c r="U16" i="8"/>
  <c r="U15" i="8"/>
  <c r="U14" i="8"/>
  <c r="U13" i="8"/>
  <c r="U12" i="8"/>
  <c r="U11" i="8"/>
  <c r="U2" i="14" l="1"/>
  <c r="U2" i="13"/>
  <c r="S274" i="8"/>
  <c r="R301" i="8"/>
  <c r="R11" i="8"/>
  <c r="R12" i="8"/>
  <c r="R13" i="8"/>
  <c r="R14" i="8"/>
  <c r="R15" i="8"/>
  <c r="R16" i="8"/>
  <c r="R17" i="8"/>
  <c r="R18" i="8"/>
  <c r="R19" i="8"/>
  <c r="R20" i="8"/>
  <c r="R21" i="8"/>
  <c r="R22" i="8"/>
  <c r="R23" i="8"/>
  <c r="R24" i="8"/>
  <c r="R25" i="8"/>
  <c r="R26" i="8"/>
  <c r="R27" i="8"/>
  <c r="R28" i="8"/>
  <c r="R29" i="8"/>
  <c r="R30" i="8"/>
  <c r="R31" i="8"/>
  <c r="R32" i="8"/>
  <c r="R33" i="8"/>
  <c r="R34" i="8"/>
  <c r="R35" i="8"/>
  <c r="R36" i="8"/>
  <c r="R37" i="8"/>
  <c r="R38" i="8"/>
  <c r="R39" i="8"/>
  <c r="R40" i="8"/>
  <c r="R41" i="8"/>
  <c r="R42" i="8"/>
  <c r="R43" i="8"/>
  <c r="R44" i="8"/>
  <c r="R45" i="8"/>
  <c r="R46" i="8"/>
  <c r="R47" i="8"/>
  <c r="R48" i="8"/>
  <c r="R49" i="8"/>
  <c r="R50" i="8"/>
  <c r="R51" i="8"/>
  <c r="R52" i="8"/>
  <c r="R53" i="8"/>
  <c r="R54" i="8"/>
  <c r="R55" i="8"/>
  <c r="R56" i="8"/>
  <c r="R57" i="8"/>
  <c r="R58" i="8"/>
  <c r="R59" i="8"/>
  <c r="R60" i="8"/>
  <c r="R61" i="8"/>
  <c r="R62" i="8"/>
  <c r="R63" i="8"/>
  <c r="R64" i="8"/>
  <c r="R65" i="8"/>
  <c r="R66" i="8"/>
  <c r="R67" i="8"/>
  <c r="R68" i="8"/>
  <c r="R69" i="8"/>
  <c r="R70" i="8"/>
  <c r="R71" i="8"/>
  <c r="R72" i="8"/>
  <c r="R73" i="8"/>
  <c r="R74" i="8"/>
  <c r="R75" i="8"/>
  <c r="R76" i="8"/>
  <c r="R77" i="8"/>
  <c r="R78" i="8"/>
  <c r="R79" i="8"/>
  <c r="R80" i="8"/>
  <c r="R81" i="8"/>
  <c r="R82" i="8"/>
  <c r="R83" i="8"/>
  <c r="R84" i="8"/>
  <c r="R85" i="8"/>
  <c r="R86" i="8"/>
  <c r="R87" i="8"/>
  <c r="R88" i="8"/>
  <c r="R89" i="8"/>
  <c r="R90" i="8"/>
  <c r="R91" i="8"/>
  <c r="R92" i="8"/>
  <c r="R93" i="8"/>
  <c r="R94" i="8"/>
  <c r="R95" i="8"/>
  <c r="R96" i="8"/>
  <c r="R97" i="8"/>
  <c r="R98" i="8"/>
  <c r="R99" i="8"/>
  <c r="R100" i="8"/>
  <c r="R101" i="8"/>
  <c r="R102" i="8"/>
  <c r="R103" i="8"/>
  <c r="R104" i="8"/>
  <c r="R105" i="8"/>
  <c r="R106" i="8"/>
  <c r="R107" i="8"/>
  <c r="R108" i="8"/>
  <c r="R109" i="8"/>
  <c r="R110" i="8"/>
  <c r="R111" i="8"/>
  <c r="R112" i="8"/>
  <c r="R113" i="8"/>
  <c r="R114" i="8"/>
  <c r="R115" i="8"/>
  <c r="R116" i="8"/>
  <c r="R117" i="8"/>
  <c r="R118" i="8"/>
  <c r="R119" i="8"/>
  <c r="R120" i="8"/>
  <c r="R121" i="8"/>
  <c r="R122" i="8"/>
  <c r="R123" i="8"/>
  <c r="R124" i="8"/>
  <c r="R125" i="8"/>
  <c r="R126" i="8"/>
  <c r="R127" i="8"/>
  <c r="R128" i="8"/>
  <c r="R129" i="8"/>
  <c r="R130" i="8"/>
  <c r="R131" i="8"/>
  <c r="R132" i="8"/>
  <c r="R133" i="8"/>
  <c r="R134" i="8"/>
  <c r="R135" i="8"/>
  <c r="R136" i="8"/>
  <c r="R137" i="8"/>
  <c r="R138" i="8"/>
  <c r="R139" i="8"/>
  <c r="R140" i="8"/>
  <c r="R141" i="8"/>
  <c r="R142" i="8"/>
  <c r="R143" i="8"/>
  <c r="R144" i="8"/>
  <c r="R145" i="8"/>
  <c r="R146" i="8"/>
  <c r="R147" i="8"/>
  <c r="R148" i="8"/>
  <c r="R149" i="8"/>
  <c r="R150" i="8"/>
  <c r="R151" i="8"/>
  <c r="R152" i="8"/>
  <c r="R153" i="8"/>
  <c r="R154" i="8"/>
  <c r="R155" i="8"/>
  <c r="R156" i="8"/>
  <c r="R157" i="8"/>
  <c r="R158" i="8"/>
  <c r="R159" i="8"/>
  <c r="R160" i="8"/>
  <c r="R161" i="8"/>
  <c r="R162" i="8"/>
  <c r="R163" i="8"/>
  <c r="R164" i="8"/>
  <c r="R165" i="8"/>
  <c r="R166" i="8"/>
  <c r="R167" i="8"/>
  <c r="R168" i="8"/>
  <c r="R169" i="8"/>
  <c r="R170" i="8"/>
  <c r="R171" i="8"/>
  <c r="R172" i="8"/>
  <c r="R173" i="8"/>
  <c r="R174" i="8"/>
  <c r="R175" i="8"/>
  <c r="R176" i="8"/>
  <c r="R177" i="8"/>
  <c r="R178" i="8"/>
  <c r="R179" i="8"/>
  <c r="R180" i="8"/>
  <c r="R181" i="8"/>
  <c r="R182" i="8"/>
  <c r="R183" i="8"/>
  <c r="R184" i="8"/>
  <c r="R185" i="8"/>
  <c r="R186" i="8"/>
  <c r="R187" i="8"/>
  <c r="R188" i="8"/>
  <c r="R189" i="8"/>
  <c r="R190" i="8"/>
  <c r="R191" i="8"/>
  <c r="R192" i="8"/>
  <c r="R193" i="8"/>
  <c r="R194" i="8"/>
  <c r="R195" i="8"/>
  <c r="R196" i="8"/>
  <c r="R197" i="8"/>
  <c r="R198" i="8"/>
  <c r="R199" i="8"/>
  <c r="R200" i="8"/>
  <c r="R201" i="8"/>
  <c r="R202" i="8"/>
  <c r="R203" i="8"/>
  <c r="R204" i="8"/>
  <c r="R205" i="8"/>
  <c r="R206" i="8"/>
  <c r="R207" i="8"/>
  <c r="R208" i="8"/>
  <c r="R209" i="8"/>
  <c r="R210" i="8"/>
  <c r="R211" i="8"/>
  <c r="R212" i="8"/>
  <c r="R213" i="8"/>
  <c r="R214" i="8"/>
  <c r="R215" i="8"/>
  <c r="R216" i="8"/>
  <c r="R217" i="8"/>
  <c r="R218" i="8"/>
  <c r="R219" i="8"/>
  <c r="R220" i="8"/>
  <c r="R221" i="8"/>
  <c r="R222" i="8"/>
  <c r="R223" i="8"/>
  <c r="R224" i="8"/>
  <c r="R225" i="8"/>
  <c r="R226" i="8"/>
  <c r="R227" i="8"/>
  <c r="R228" i="8"/>
  <c r="R229" i="8"/>
  <c r="R230" i="8"/>
  <c r="R231" i="8"/>
  <c r="R232" i="8"/>
  <c r="R233" i="8"/>
  <c r="R234" i="8"/>
  <c r="R235" i="8"/>
  <c r="R236" i="8"/>
  <c r="R237" i="8"/>
  <c r="R238" i="8"/>
  <c r="R239" i="8"/>
  <c r="R240" i="8"/>
  <c r="R241" i="8"/>
  <c r="R242" i="8"/>
  <c r="R243" i="8"/>
  <c r="R244" i="8"/>
  <c r="R245" i="8"/>
  <c r="R246" i="8"/>
  <c r="R247" i="8"/>
  <c r="R248" i="8"/>
  <c r="R249" i="8"/>
  <c r="R250" i="8"/>
  <c r="R251" i="8"/>
  <c r="R252" i="8"/>
  <c r="R253" i="8"/>
  <c r="R254" i="8"/>
  <c r="R255" i="8"/>
  <c r="R256" i="8"/>
  <c r="R257" i="8"/>
  <c r="R258" i="8"/>
  <c r="R259" i="8"/>
  <c r="R260" i="8"/>
  <c r="R261" i="8"/>
  <c r="R262" i="8"/>
  <c r="R263" i="8"/>
  <c r="R264" i="8"/>
  <c r="R265" i="8"/>
  <c r="R266" i="8"/>
  <c r="R267" i="8"/>
  <c r="R268" i="8"/>
  <c r="R269" i="8"/>
  <c r="R270" i="8"/>
  <c r="R271" i="8"/>
  <c r="R272" i="8"/>
  <c r="R273" i="8"/>
  <c r="R274" i="8"/>
  <c r="R275" i="8"/>
  <c r="R276" i="8"/>
  <c r="R277" i="8"/>
  <c r="R278" i="8"/>
  <c r="R279" i="8"/>
  <c r="R280" i="8"/>
  <c r="R281" i="8"/>
  <c r="R282" i="8"/>
  <c r="R283" i="8"/>
  <c r="R284" i="8"/>
  <c r="R285" i="8"/>
  <c r="R286" i="8"/>
  <c r="R287" i="8"/>
  <c r="R288" i="8"/>
  <c r="R289" i="8"/>
  <c r="R290" i="8"/>
  <c r="R291" i="8"/>
  <c r="R292" i="8"/>
  <c r="R293" i="8"/>
  <c r="R294" i="8"/>
  <c r="R295" i="8"/>
  <c r="R296" i="8"/>
  <c r="R297" i="8"/>
  <c r="R298" i="8"/>
  <c r="R299" i="8"/>
  <c r="R300" i="8"/>
  <c r="O301" i="14" l="1"/>
  <c r="M301" i="14"/>
  <c r="G301" i="14"/>
  <c r="O300" i="14"/>
  <c r="M300" i="14"/>
  <c r="G300" i="14"/>
  <c r="O299" i="14"/>
  <c r="M299" i="14"/>
  <c r="G299" i="14"/>
  <c r="O298" i="14"/>
  <c r="M298" i="14"/>
  <c r="G298" i="14"/>
  <c r="O297" i="14"/>
  <c r="M297" i="14"/>
  <c r="G297" i="14"/>
  <c r="O296" i="14"/>
  <c r="M296" i="14"/>
  <c r="G296" i="14"/>
  <c r="O295" i="14"/>
  <c r="M295" i="14"/>
  <c r="G295" i="14"/>
  <c r="O294" i="14"/>
  <c r="M294" i="14"/>
  <c r="G294" i="14"/>
  <c r="O293" i="14"/>
  <c r="M293" i="14"/>
  <c r="G293" i="14"/>
  <c r="O292" i="14"/>
  <c r="M292" i="14"/>
  <c r="G292" i="14"/>
  <c r="O291" i="14"/>
  <c r="M291" i="14"/>
  <c r="G291" i="14"/>
  <c r="O290" i="14"/>
  <c r="M290" i="14"/>
  <c r="G290" i="14"/>
  <c r="O289" i="14"/>
  <c r="M289" i="14"/>
  <c r="G289" i="14"/>
  <c r="O288" i="14"/>
  <c r="M288" i="14"/>
  <c r="G288" i="14"/>
  <c r="O287" i="14"/>
  <c r="M287" i="14"/>
  <c r="G287" i="14"/>
  <c r="O286" i="14"/>
  <c r="M286" i="14"/>
  <c r="G286" i="14"/>
  <c r="O285" i="14"/>
  <c r="M285" i="14"/>
  <c r="G285" i="14"/>
  <c r="O284" i="14"/>
  <c r="M284" i="14"/>
  <c r="G284" i="14"/>
  <c r="O283" i="14"/>
  <c r="M283" i="14"/>
  <c r="G283" i="14"/>
  <c r="O282" i="14"/>
  <c r="M282" i="14"/>
  <c r="G282" i="14"/>
  <c r="O281" i="14"/>
  <c r="M281" i="14"/>
  <c r="G281" i="14"/>
  <c r="O280" i="14"/>
  <c r="M280" i="14"/>
  <c r="G280" i="14"/>
  <c r="O279" i="14"/>
  <c r="M279" i="14"/>
  <c r="G279" i="14"/>
  <c r="O278" i="14"/>
  <c r="M278" i="14"/>
  <c r="G278" i="14"/>
  <c r="O277" i="14"/>
  <c r="M277" i="14"/>
  <c r="G277" i="14"/>
  <c r="O276" i="14"/>
  <c r="M276" i="14"/>
  <c r="G276" i="14"/>
  <c r="O275" i="14"/>
  <c r="M275" i="14"/>
  <c r="G275" i="14"/>
  <c r="O274" i="14"/>
  <c r="M274" i="14"/>
  <c r="G274" i="14"/>
  <c r="O273" i="14"/>
  <c r="M273" i="14"/>
  <c r="G273" i="14"/>
  <c r="O272" i="14"/>
  <c r="M272" i="14"/>
  <c r="G272" i="14"/>
  <c r="O271" i="14"/>
  <c r="M271" i="14"/>
  <c r="G271" i="14"/>
  <c r="O270" i="14"/>
  <c r="M270" i="14"/>
  <c r="G270" i="14"/>
  <c r="O269" i="14"/>
  <c r="M269" i="14"/>
  <c r="G269" i="14"/>
  <c r="O268" i="14"/>
  <c r="M268" i="14"/>
  <c r="G268" i="14"/>
  <c r="O267" i="14"/>
  <c r="M267" i="14"/>
  <c r="G267" i="14"/>
  <c r="O266" i="14"/>
  <c r="M266" i="14"/>
  <c r="G266" i="14"/>
  <c r="O265" i="14"/>
  <c r="M265" i="14"/>
  <c r="G265" i="14"/>
  <c r="O264" i="14"/>
  <c r="M264" i="14"/>
  <c r="G264" i="14"/>
  <c r="O263" i="14"/>
  <c r="M263" i="14"/>
  <c r="G263" i="14"/>
  <c r="O262" i="14"/>
  <c r="M262" i="14"/>
  <c r="G262" i="14"/>
  <c r="O261" i="14"/>
  <c r="M261" i="14"/>
  <c r="G261" i="14"/>
  <c r="O260" i="14"/>
  <c r="M260" i="14"/>
  <c r="G260" i="14"/>
  <c r="O259" i="14"/>
  <c r="M259" i="14"/>
  <c r="G259" i="14"/>
  <c r="O258" i="14"/>
  <c r="M258" i="14"/>
  <c r="G258" i="14"/>
  <c r="O257" i="14"/>
  <c r="M257" i="14"/>
  <c r="G257" i="14"/>
  <c r="O256" i="14"/>
  <c r="M256" i="14"/>
  <c r="G256" i="14"/>
  <c r="O255" i="14"/>
  <c r="M255" i="14"/>
  <c r="G255" i="14"/>
  <c r="O254" i="14"/>
  <c r="M254" i="14"/>
  <c r="G254" i="14"/>
  <c r="O253" i="14"/>
  <c r="M253" i="14"/>
  <c r="G253" i="14"/>
  <c r="O252" i="14"/>
  <c r="M252" i="14"/>
  <c r="G252" i="14"/>
  <c r="O251" i="14"/>
  <c r="M251" i="14"/>
  <c r="G251" i="14"/>
  <c r="O250" i="14"/>
  <c r="M250" i="14"/>
  <c r="G250" i="14"/>
  <c r="O249" i="14"/>
  <c r="M249" i="14"/>
  <c r="G249" i="14"/>
  <c r="O248" i="14"/>
  <c r="M248" i="14"/>
  <c r="G248" i="14"/>
  <c r="O247" i="14"/>
  <c r="M247" i="14"/>
  <c r="G247" i="14"/>
  <c r="O246" i="14"/>
  <c r="M246" i="14"/>
  <c r="G246" i="14"/>
  <c r="O245" i="14"/>
  <c r="M245" i="14"/>
  <c r="G245" i="14"/>
  <c r="O244" i="14"/>
  <c r="M244" i="14"/>
  <c r="G244" i="14"/>
  <c r="O243" i="14"/>
  <c r="M243" i="14"/>
  <c r="G243" i="14"/>
  <c r="O242" i="14"/>
  <c r="M242" i="14"/>
  <c r="G242" i="14"/>
  <c r="O241" i="14"/>
  <c r="M241" i="14"/>
  <c r="G241" i="14"/>
  <c r="O240" i="14"/>
  <c r="M240" i="14"/>
  <c r="G240" i="14"/>
  <c r="O239" i="14"/>
  <c r="M239" i="14"/>
  <c r="G239" i="14"/>
  <c r="O238" i="14"/>
  <c r="M238" i="14"/>
  <c r="G238" i="14"/>
  <c r="O237" i="14"/>
  <c r="M237" i="14"/>
  <c r="G237" i="14"/>
  <c r="O236" i="14"/>
  <c r="M236" i="14"/>
  <c r="G236" i="14"/>
  <c r="O235" i="14"/>
  <c r="M235" i="14"/>
  <c r="G235" i="14"/>
  <c r="O234" i="14"/>
  <c r="M234" i="14"/>
  <c r="G234" i="14"/>
  <c r="O233" i="14"/>
  <c r="M233" i="14"/>
  <c r="G233" i="14"/>
  <c r="O232" i="14"/>
  <c r="M232" i="14"/>
  <c r="G232" i="14"/>
  <c r="O231" i="14"/>
  <c r="M231" i="14"/>
  <c r="G231" i="14"/>
  <c r="O230" i="14"/>
  <c r="M230" i="14"/>
  <c r="G230" i="14"/>
  <c r="O229" i="14"/>
  <c r="M229" i="14"/>
  <c r="G229" i="14"/>
  <c r="O228" i="14"/>
  <c r="M228" i="14"/>
  <c r="G228" i="14"/>
  <c r="O227" i="14"/>
  <c r="M227" i="14"/>
  <c r="G227" i="14"/>
  <c r="O226" i="14"/>
  <c r="M226" i="14"/>
  <c r="G226" i="14"/>
  <c r="O225" i="14"/>
  <c r="M225" i="14"/>
  <c r="G225" i="14"/>
  <c r="O224" i="14"/>
  <c r="M224" i="14"/>
  <c r="G224" i="14"/>
  <c r="O223" i="14"/>
  <c r="M223" i="14"/>
  <c r="G223" i="14"/>
  <c r="O222" i="14"/>
  <c r="M222" i="14"/>
  <c r="G222" i="14"/>
  <c r="O221" i="14"/>
  <c r="M221" i="14"/>
  <c r="G221" i="14"/>
  <c r="O220" i="14"/>
  <c r="M220" i="14"/>
  <c r="G220" i="14"/>
  <c r="O219" i="14"/>
  <c r="M219" i="14"/>
  <c r="G219" i="14"/>
  <c r="O218" i="14"/>
  <c r="M218" i="14"/>
  <c r="G218" i="14"/>
  <c r="O217" i="14"/>
  <c r="M217" i="14"/>
  <c r="G217" i="14"/>
  <c r="O216" i="14"/>
  <c r="M216" i="14"/>
  <c r="G216" i="14"/>
  <c r="O215" i="14"/>
  <c r="M215" i="14"/>
  <c r="G215" i="14"/>
  <c r="O214" i="14"/>
  <c r="M214" i="14"/>
  <c r="G214" i="14"/>
  <c r="O213" i="14"/>
  <c r="M213" i="14"/>
  <c r="G213" i="14"/>
  <c r="O212" i="14"/>
  <c r="M212" i="14"/>
  <c r="G212" i="14"/>
  <c r="O211" i="14"/>
  <c r="M211" i="14"/>
  <c r="G211" i="14"/>
  <c r="O210" i="14"/>
  <c r="M210" i="14"/>
  <c r="G210" i="14"/>
  <c r="O209" i="14"/>
  <c r="M209" i="14"/>
  <c r="G209" i="14"/>
  <c r="O208" i="14"/>
  <c r="M208" i="14"/>
  <c r="G208" i="14"/>
  <c r="O207" i="14"/>
  <c r="M207" i="14"/>
  <c r="G207" i="14"/>
  <c r="O206" i="14"/>
  <c r="M206" i="14"/>
  <c r="G206" i="14"/>
  <c r="O205" i="14"/>
  <c r="M205" i="14"/>
  <c r="G205" i="14"/>
  <c r="O204" i="14"/>
  <c r="M204" i="14"/>
  <c r="G204" i="14"/>
  <c r="O203" i="14"/>
  <c r="M203" i="14"/>
  <c r="G203" i="14"/>
  <c r="O202" i="14"/>
  <c r="M202" i="14"/>
  <c r="G202" i="14"/>
  <c r="O201" i="14"/>
  <c r="M201" i="14"/>
  <c r="G201" i="14"/>
  <c r="O200" i="14"/>
  <c r="M200" i="14"/>
  <c r="G200" i="14"/>
  <c r="O199" i="14"/>
  <c r="M199" i="14"/>
  <c r="G199" i="14"/>
  <c r="O198" i="14"/>
  <c r="M198" i="14"/>
  <c r="G198" i="14"/>
  <c r="O197" i="14"/>
  <c r="M197" i="14"/>
  <c r="G197" i="14"/>
  <c r="O196" i="14"/>
  <c r="M196" i="14"/>
  <c r="G196" i="14"/>
  <c r="O195" i="14"/>
  <c r="M195" i="14"/>
  <c r="G195" i="14"/>
  <c r="O194" i="14"/>
  <c r="M194" i="14"/>
  <c r="G194" i="14"/>
  <c r="O193" i="14"/>
  <c r="M193" i="14"/>
  <c r="G193" i="14"/>
  <c r="O192" i="14"/>
  <c r="M192" i="14"/>
  <c r="G192" i="14"/>
  <c r="O191" i="14"/>
  <c r="M191" i="14"/>
  <c r="G191" i="14"/>
  <c r="O190" i="14"/>
  <c r="M190" i="14"/>
  <c r="G190" i="14"/>
  <c r="O189" i="14"/>
  <c r="M189" i="14"/>
  <c r="G189" i="14"/>
  <c r="O188" i="14"/>
  <c r="M188" i="14"/>
  <c r="G188" i="14"/>
  <c r="O187" i="14"/>
  <c r="M187" i="14"/>
  <c r="G187" i="14"/>
  <c r="O186" i="14"/>
  <c r="M186" i="14"/>
  <c r="G186" i="14"/>
  <c r="O185" i="14"/>
  <c r="M185" i="14"/>
  <c r="G185" i="14"/>
  <c r="O184" i="14"/>
  <c r="M184" i="14"/>
  <c r="G184" i="14"/>
  <c r="O183" i="14"/>
  <c r="M183" i="14"/>
  <c r="G183" i="14"/>
  <c r="O182" i="14"/>
  <c r="M182" i="14"/>
  <c r="G182" i="14"/>
  <c r="O181" i="14"/>
  <c r="M181" i="14"/>
  <c r="G181" i="14"/>
  <c r="O180" i="14"/>
  <c r="M180" i="14"/>
  <c r="G180" i="14"/>
  <c r="O179" i="14"/>
  <c r="M179" i="14"/>
  <c r="G179" i="14"/>
  <c r="O178" i="14"/>
  <c r="M178" i="14"/>
  <c r="G178" i="14"/>
  <c r="O177" i="14"/>
  <c r="M177" i="14"/>
  <c r="G177" i="14"/>
  <c r="O176" i="14"/>
  <c r="M176" i="14"/>
  <c r="G176" i="14"/>
  <c r="O175" i="14"/>
  <c r="M175" i="14"/>
  <c r="G175" i="14"/>
  <c r="O174" i="14"/>
  <c r="M174" i="14"/>
  <c r="G174" i="14"/>
  <c r="O173" i="14"/>
  <c r="M173" i="14"/>
  <c r="G173" i="14"/>
  <c r="O172" i="14"/>
  <c r="M172" i="14"/>
  <c r="G172" i="14"/>
  <c r="O171" i="14"/>
  <c r="M171" i="14"/>
  <c r="G171" i="14"/>
  <c r="O170" i="14"/>
  <c r="M170" i="14"/>
  <c r="G170" i="14"/>
  <c r="O169" i="14"/>
  <c r="M169" i="14"/>
  <c r="G169" i="14"/>
  <c r="O168" i="14"/>
  <c r="M168" i="14"/>
  <c r="G168" i="14"/>
  <c r="O167" i="14"/>
  <c r="M167" i="14"/>
  <c r="G167" i="14"/>
  <c r="O166" i="14"/>
  <c r="M166" i="14"/>
  <c r="G166" i="14"/>
  <c r="O165" i="14"/>
  <c r="M165" i="14"/>
  <c r="G165" i="14"/>
  <c r="O164" i="14"/>
  <c r="M164" i="14"/>
  <c r="G164" i="14"/>
  <c r="O163" i="14"/>
  <c r="M163" i="14"/>
  <c r="G163" i="14"/>
  <c r="O162" i="14"/>
  <c r="M162" i="14"/>
  <c r="G162" i="14"/>
  <c r="O161" i="14"/>
  <c r="M161" i="14"/>
  <c r="G161" i="14"/>
  <c r="O160" i="14"/>
  <c r="M160" i="14"/>
  <c r="G160" i="14"/>
  <c r="O159" i="14"/>
  <c r="M159" i="14"/>
  <c r="G159" i="14"/>
  <c r="O158" i="14"/>
  <c r="M158" i="14"/>
  <c r="G158" i="14"/>
  <c r="O157" i="14"/>
  <c r="M157" i="14"/>
  <c r="G157" i="14"/>
  <c r="O156" i="14"/>
  <c r="M156" i="14"/>
  <c r="G156" i="14"/>
  <c r="O155" i="14"/>
  <c r="M155" i="14"/>
  <c r="G155" i="14"/>
  <c r="O154" i="14"/>
  <c r="M154" i="14"/>
  <c r="G154" i="14"/>
  <c r="O153" i="14"/>
  <c r="M153" i="14"/>
  <c r="G153" i="14"/>
  <c r="O152" i="14"/>
  <c r="M152" i="14"/>
  <c r="G152" i="14"/>
  <c r="O151" i="14"/>
  <c r="M151" i="14"/>
  <c r="G151" i="14"/>
  <c r="O150" i="14"/>
  <c r="M150" i="14"/>
  <c r="G150" i="14"/>
  <c r="O149" i="14"/>
  <c r="M149" i="14"/>
  <c r="G149" i="14"/>
  <c r="O148" i="14"/>
  <c r="M148" i="14"/>
  <c r="G148" i="14"/>
  <c r="O147" i="14"/>
  <c r="M147" i="14"/>
  <c r="G147" i="14"/>
  <c r="O146" i="14"/>
  <c r="M146" i="14"/>
  <c r="G146" i="14"/>
  <c r="O145" i="14"/>
  <c r="M145" i="14"/>
  <c r="G145" i="14"/>
  <c r="O144" i="14"/>
  <c r="M144" i="14"/>
  <c r="G144" i="14"/>
  <c r="O143" i="14"/>
  <c r="M143" i="14"/>
  <c r="G143" i="14"/>
  <c r="O142" i="14"/>
  <c r="M142" i="14"/>
  <c r="G142" i="14"/>
  <c r="O141" i="14"/>
  <c r="M141" i="14"/>
  <c r="G141" i="14"/>
  <c r="O140" i="14"/>
  <c r="M140" i="14"/>
  <c r="G140" i="14"/>
  <c r="O139" i="14"/>
  <c r="M139" i="14"/>
  <c r="G139" i="14"/>
  <c r="O138" i="14"/>
  <c r="M138" i="14"/>
  <c r="G138" i="14"/>
  <c r="O137" i="14"/>
  <c r="M137" i="14"/>
  <c r="G137" i="14"/>
  <c r="O136" i="14"/>
  <c r="M136" i="14"/>
  <c r="G136" i="14"/>
  <c r="O135" i="14"/>
  <c r="M135" i="14"/>
  <c r="G135" i="14"/>
  <c r="O134" i="14"/>
  <c r="M134" i="14"/>
  <c r="G134" i="14"/>
  <c r="O133" i="14"/>
  <c r="M133" i="14"/>
  <c r="G133" i="14"/>
  <c r="O132" i="14"/>
  <c r="M132" i="14"/>
  <c r="G132" i="14"/>
  <c r="O131" i="14"/>
  <c r="M131" i="14"/>
  <c r="G131" i="14"/>
  <c r="O130" i="14"/>
  <c r="M130" i="14"/>
  <c r="G130" i="14"/>
  <c r="O129" i="14"/>
  <c r="M129" i="14"/>
  <c r="G129" i="14"/>
  <c r="O128" i="14"/>
  <c r="M128" i="14"/>
  <c r="G128" i="14"/>
  <c r="O127" i="14"/>
  <c r="M127" i="14"/>
  <c r="G127" i="14"/>
  <c r="O126" i="14"/>
  <c r="M126" i="14"/>
  <c r="G126" i="14"/>
  <c r="O125" i="14"/>
  <c r="M125" i="14"/>
  <c r="G125" i="14"/>
  <c r="O124" i="14"/>
  <c r="M124" i="14"/>
  <c r="G124" i="14"/>
  <c r="O123" i="14"/>
  <c r="M123" i="14"/>
  <c r="G123" i="14"/>
  <c r="O122" i="14"/>
  <c r="M122" i="14"/>
  <c r="G122" i="14"/>
  <c r="O121" i="14"/>
  <c r="M121" i="14"/>
  <c r="G121" i="14"/>
  <c r="O120" i="14"/>
  <c r="M120" i="14"/>
  <c r="G120" i="14"/>
  <c r="O119" i="14"/>
  <c r="M119" i="14"/>
  <c r="G119" i="14"/>
  <c r="O118" i="14"/>
  <c r="M118" i="14"/>
  <c r="G118" i="14"/>
  <c r="O117" i="14"/>
  <c r="M117" i="14"/>
  <c r="G117" i="14"/>
  <c r="O116" i="14"/>
  <c r="M116" i="14"/>
  <c r="G116" i="14"/>
  <c r="O115" i="14"/>
  <c r="M115" i="14"/>
  <c r="G115" i="14"/>
  <c r="O114" i="14"/>
  <c r="M114" i="14"/>
  <c r="G114" i="14"/>
  <c r="O113" i="14"/>
  <c r="M113" i="14"/>
  <c r="G113" i="14"/>
  <c r="O112" i="14"/>
  <c r="M112" i="14"/>
  <c r="G112" i="14"/>
  <c r="O111" i="14"/>
  <c r="M111" i="14"/>
  <c r="G111" i="14"/>
  <c r="O110" i="14"/>
  <c r="M110" i="14"/>
  <c r="G110" i="14"/>
  <c r="O109" i="14"/>
  <c r="M109" i="14"/>
  <c r="G109" i="14"/>
  <c r="O108" i="14"/>
  <c r="M108" i="14"/>
  <c r="G108" i="14"/>
  <c r="O107" i="14"/>
  <c r="M107" i="14"/>
  <c r="G107" i="14"/>
  <c r="O106" i="14"/>
  <c r="M106" i="14"/>
  <c r="G106" i="14"/>
  <c r="O105" i="14"/>
  <c r="M105" i="14"/>
  <c r="G105" i="14"/>
  <c r="O104" i="14"/>
  <c r="M104" i="14"/>
  <c r="G104" i="14"/>
  <c r="O103" i="14"/>
  <c r="M103" i="14"/>
  <c r="G103" i="14"/>
  <c r="O102" i="14"/>
  <c r="M102" i="14"/>
  <c r="G102" i="14"/>
  <c r="O101" i="14"/>
  <c r="M101" i="14"/>
  <c r="G101" i="14"/>
  <c r="O100" i="14"/>
  <c r="M100" i="14"/>
  <c r="G100" i="14"/>
  <c r="O99" i="14"/>
  <c r="M99" i="14"/>
  <c r="G99" i="14"/>
  <c r="O98" i="14"/>
  <c r="M98" i="14"/>
  <c r="G98" i="14"/>
  <c r="O97" i="14"/>
  <c r="M97" i="14"/>
  <c r="G97" i="14"/>
  <c r="O96" i="14"/>
  <c r="M96" i="14"/>
  <c r="G96" i="14"/>
  <c r="O95" i="14"/>
  <c r="M95" i="14"/>
  <c r="G95" i="14"/>
  <c r="O94" i="14"/>
  <c r="M94" i="14"/>
  <c r="G94" i="14"/>
  <c r="O93" i="14"/>
  <c r="M93" i="14"/>
  <c r="G93" i="14"/>
  <c r="O92" i="14"/>
  <c r="M92" i="14"/>
  <c r="G92" i="14"/>
  <c r="O91" i="14"/>
  <c r="M91" i="14"/>
  <c r="G91" i="14"/>
  <c r="O90" i="14"/>
  <c r="M90" i="14"/>
  <c r="G90" i="14"/>
  <c r="O89" i="14"/>
  <c r="M89" i="14"/>
  <c r="G89" i="14"/>
  <c r="O88" i="14"/>
  <c r="M88" i="14"/>
  <c r="G88" i="14"/>
  <c r="O87" i="14"/>
  <c r="M87" i="14"/>
  <c r="G87" i="14"/>
  <c r="O86" i="14"/>
  <c r="M86" i="14"/>
  <c r="G86" i="14"/>
  <c r="O85" i="14"/>
  <c r="M85" i="14"/>
  <c r="G85" i="14"/>
  <c r="O84" i="14"/>
  <c r="M84" i="14"/>
  <c r="G84" i="14"/>
  <c r="O83" i="14"/>
  <c r="M83" i="14"/>
  <c r="G83" i="14"/>
  <c r="O82" i="14"/>
  <c r="M82" i="14"/>
  <c r="G82" i="14"/>
  <c r="O81" i="14"/>
  <c r="M81" i="14"/>
  <c r="G81" i="14"/>
  <c r="O80" i="14"/>
  <c r="M80" i="14"/>
  <c r="G80" i="14"/>
  <c r="O79" i="14"/>
  <c r="M79" i="14"/>
  <c r="G79" i="14"/>
  <c r="O78" i="14"/>
  <c r="M78" i="14"/>
  <c r="G78" i="14"/>
  <c r="O77" i="14"/>
  <c r="M77" i="14"/>
  <c r="G77" i="14"/>
  <c r="O76" i="14"/>
  <c r="M76" i="14"/>
  <c r="G76" i="14"/>
  <c r="O75" i="14"/>
  <c r="M75" i="14"/>
  <c r="G75" i="14"/>
  <c r="O74" i="14"/>
  <c r="M74" i="14"/>
  <c r="G74" i="14"/>
  <c r="O73" i="14"/>
  <c r="M73" i="14"/>
  <c r="G73" i="14"/>
  <c r="O72" i="14"/>
  <c r="M72" i="14"/>
  <c r="G72" i="14"/>
  <c r="O71" i="14"/>
  <c r="M71" i="14"/>
  <c r="G71" i="14"/>
  <c r="O70" i="14"/>
  <c r="M70" i="14"/>
  <c r="G70" i="14"/>
  <c r="O69" i="14"/>
  <c r="M69" i="14"/>
  <c r="G69" i="14"/>
  <c r="O68" i="14"/>
  <c r="M68" i="14"/>
  <c r="G68" i="14"/>
  <c r="O67" i="14"/>
  <c r="M67" i="14"/>
  <c r="G67" i="14"/>
  <c r="O66" i="14"/>
  <c r="M66" i="14"/>
  <c r="G66" i="14"/>
  <c r="O65" i="14"/>
  <c r="M65" i="14"/>
  <c r="G65" i="14"/>
  <c r="O64" i="14"/>
  <c r="M64" i="14"/>
  <c r="G64" i="14"/>
  <c r="O63" i="14"/>
  <c r="M63" i="14"/>
  <c r="G63" i="14"/>
  <c r="O62" i="14"/>
  <c r="M62" i="14"/>
  <c r="G62" i="14"/>
  <c r="O61" i="14"/>
  <c r="M61" i="14"/>
  <c r="G61" i="14"/>
  <c r="O60" i="14"/>
  <c r="M60" i="14"/>
  <c r="G60" i="14"/>
  <c r="O59" i="14"/>
  <c r="M59" i="14"/>
  <c r="G59" i="14"/>
  <c r="O58" i="14"/>
  <c r="M58" i="14"/>
  <c r="G58" i="14"/>
  <c r="O57" i="14"/>
  <c r="M57" i="14"/>
  <c r="G57" i="14"/>
  <c r="O56" i="14"/>
  <c r="M56" i="14"/>
  <c r="G56" i="14"/>
  <c r="O55" i="14"/>
  <c r="M55" i="14"/>
  <c r="G55" i="14"/>
  <c r="O54" i="14"/>
  <c r="M54" i="14"/>
  <c r="G54" i="14"/>
  <c r="O53" i="14"/>
  <c r="M53" i="14"/>
  <c r="G53" i="14"/>
  <c r="O52" i="14"/>
  <c r="M52" i="14"/>
  <c r="G52" i="14"/>
  <c r="O51" i="14"/>
  <c r="M51" i="14"/>
  <c r="G51" i="14"/>
  <c r="O50" i="14"/>
  <c r="M50" i="14"/>
  <c r="G50" i="14"/>
  <c r="O49" i="14"/>
  <c r="M49" i="14"/>
  <c r="G49" i="14"/>
  <c r="O48" i="14"/>
  <c r="M48" i="14"/>
  <c r="G48" i="14"/>
  <c r="O47" i="14"/>
  <c r="M47" i="14"/>
  <c r="G47" i="14"/>
  <c r="O46" i="14"/>
  <c r="M46" i="14"/>
  <c r="G46" i="14"/>
  <c r="O45" i="14"/>
  <c r="M45" i="14"/>
  <c r="G45" i="14"/>
  <c r="O44" i="14"/>
  <c r="M44" i="14"/>
  <c r="G44" i="14"/>
  <c r="O43" i="14"/>
  <c r="M43" i="14"/>
  <c r="G43" i="14"/>
  <c r="O42" i="14"/>
  <c r="M42" i="14"/>
  <c r="G42" i="14"/>
  <c r="O41" i="14"/>
  <c r="M41" i="14"/>
  <c r="G41" i="14"/>
  <c r="O40" i="14"/>
  <c r="M40" i="14"/>
  <c r="G40" i="14"/>
  <c r="O39" i="14"/>
  <c r="M39" i="14"/>
  <c r="G39" i="14"/>
  <c r="O38" i="14"/>
  <c r="M38" i="14"/>
  <c r="G38" i="14"/>
  <c r="O37" i="14"/>
  <c r="M37" i="14"/>
  <c r="G37" i="14"/>
  <c r="O36" i="14"/>
  <c r="M36" i="14"/>
  <c r="G36" i="14"/>
  <c r="O35" i="14"/>
  <c r="M35" i="14"/>
  <c r="G35" i="14"/>
  <c r="O34" i="14"/>
  <c r="M34" i="14"/>
  <c r="G34" i="14"/>
  <c r="O33" i="14"/>
  <c r="M33" i="14"/>
  <c r="G33" i="14"/>
  <c r="O32" i="14"/>
  <c r="M32" i="14"/>
  <c r="G32" i="14"/>
  <c r="O31" i="14"/>
  <c r="M31" i="14"/>
  <c r="G31" i="14"/>
  <c r="O30" i="14"/>
  <c r="M30" i="14"/>
  <c r="G30" i="14"/>
  <c r="O29" i="14"/>
  <c r="M29" i="14"/>
  <c r="G29" i="14"/>
  <c r="O28" i="14"/>
  <c r="M28" i="14"/>
  <c r="G28" i="14"/>
  <c r="O27" i="14"/>
  <c r="M27" i="14"/>
  <c r="G27" i="14"/>
  <c r="O26" i="14"/>
  <c r="M26" i="14"/>
  <c r="G26" i="14"/>
  <c r="O25" i="14"/>
  <c r="M25" i="14"/>
  <c r="G25" i="14"/>
  <c r="O24" i="14"/>
  <c r="M24" i="14"/>
  <c r="G24" i="14"/>
  <c r="O23" i="14"/>
  <c r="M23" i="14"/>
  <c r="G23" i="14"/>
  <c r="O22" i="14"/>
  <c r="M22" i="14"/>
  <c r="G22" i="14"/>
  <c r="O21" i="14"/>
  <c r="M21" i="14"/>
  <c r="G21" i="14"/>
  <c r="O20" i="14"/>
  <c r="M20" i="14"/>
  <c r="G20" i="14"/>
  <c r="O19" i="14"/>
  <c r="M19" i="14"/>
  <c r="G19" i="14"/>
  <c r="O18" i="14"/>
  <c r="M18" i="14"/>
  <c r="G18" i="14"/>
  <c r="O17" i="14"/>
  <c r="M17" i="14"/>
  <c r="G17" i="14"/>
  <c r="O16" i="14"/>
  <c r="M16" i="14"/>
  <c r="G16" i="14"/>
  <c r="O15" i="14"/>
  <c r="M15" i="14"/>
  <c r="G15" i="14"/>
  <c r="O14" i="14"/>
  <c r="M14" i="14"/>
  <c r="G14" i="14"/>
  <c r="O13" i="14"/>
  <c r="M13" i="14"/>
  <c r="G13" i="14"/>
  <c r="O12" i="14"/>
  <c r="M12" i="14"/>
  <c r="G12" i="14"/>
  <c r="O11" i="14"/>
  <c r="M11" i="14"/>
  <c r="G11" i="14"/>
  <c r="O10" i="14"/>
  <c r="M10" i="14"/>
  <c r="G10" i="14"/>
  <c r="X301" i="14"/>
  <c r="W301" i="14"/>
  <c r="T301" i="14"/>
  <c r="S301" i="14"/>
  <c r="Q301" i="14"/>
  <c r="P301" i="14"/>
  <c r="N301" i="14"/>
  <c r="L301" i="14"/>
  <c r="K301" i="14"/>
  <c r="J301" i="14"/>
  <c r="I301" i="14"/>
  <c r="H301" i="14"/>
  <c r="X300" i="14"/>
  <c r="W300" i="14"/>
  <c r="T300" i="14"/>
  <c r="S300" i="14"/>
  <c r="Q300" i="14"/>
  <c r="P300" i="14"/>
  <c r="N300" i="14"/>
  <c r="L300" i="14"/>
  <c r="K300" i="14"/>
  <c r="J300" i="14"/>
  <c r="I300" i="14"/>
  <c r="H300" i="14"/>
  <c r="X299" i="14"/>
  <c r="W299" i="14"/>
  <c r="T299" i="14"/>
  <c r="S299" i="14"/>
  <c r="Q299" i="14"/>
  <c r="P299" i="14"/>
  <c r="N299" i="14"/>
  <c r="L299" i="14"/>
  <c r="K299" i="14"/>
  <c r="J299" i="14"/>
  <c r="I299" i="14"/>
  <c r="H299" i="14"/>
  <c r="X298" i="14"/>
  <c r="W298" i="14"/>
  <c r="T298" i="14"/>
  <c r="S298" i="14"/>
  <c r="Q298" i="14"/>
  <c r="P298" i="14"/>
  <c r="N298" i="14"/>
  <c r="L298" i="14"/>
  <c r="K298" i="14"/>
  <c r="J298" i="14"/>
  <c r="I298" i="14"/>
  <c r="H298" i="14"/>
  <c r="X297" i="14"/>
  <c r="W297" i="14"/>
  <c r="T297" i="14"/>
  <c r="S297" i="14"/>
  <c r="Q297" i="14"/>
  <c r="P297" i="14"/>
  <c r="N297" i="14"/>
  <c r="L297" i="14"/>
  <c r="K297" i="14"/>
  <c r="J297" i="14"/>
  <c r="I297" i="14"/>
  <c r="H297" i="14"/>
  <c r="X296" i="14"/>
  <c r="W296" i="14"/>
  <c r="T296" i="14"/>
  <c r="S296" i="14"/>
  <c r="Q296" i="14"/>
  <c r="P296" i="14"/>
  <c r="N296" i="14"/>
  <c r="L296" i="14"/>
  <c r="K296" i="14"/>
  <c r="J296" i="14"/>
  <c r="I296" i="14"/>
  <c r="H296" i="14"/>
  <c r="X295" i="14"/>
  <c r="W295" i="14"/>
  <c r="T295" i="14"/>
  <c r="S295" i="14"/>
  <c r="Q295" i="14"/>
  <c r="P295" i="14"/>
  <c r="N295" i="14"/>
  <c r="L295" i="14"/>
  <c r="K295" i="14"/>
  <c r="J295" i="14"/>
  <c r="I295" i="14"/>
  <c r="H295" i="14"/>
  <c r="X294" i="14"/>
  <c r="W294" i="14"/>
  <c r="T294" i="14"/>
  <c r="S294" i="14"/>
  <c r="Q294" i="14"/>
  <c r="P294" i="14"/>
  <c r="N294" i="14"/>
  <c r="L294" i="14"/>
  <c r="K294" i="14"/>
  <c r="J294" i="14"/>
  <c r="I294" i="14"/>
  <c r="H294" i="14"/>
  <c r="X293" i="14"/>
  <c r="W293" i="14"/>
  <c r="T293" i="14"/>
  <c r="S293" i="14"/>
  <c r="Q293" i="14"/>
  <c r="P293" i="14"/>
  <c r="N293" i="14"/>
  <c r="L293" i="14"/>
  <c r="K293" i="14"/>
  <c r="J293" i="14"/>
  <c r="I293" i="14"/>
  <c r="H293" i="14"/>
  <c r="X292" i="14"/>
  <c r="W292" i="14"/>
  <c r="T292" i="14"/>
  <c r="S292" i="14"/>
  <c r="Q292" i="14"/>
  <c r="P292" i="14"/>
  <c r="N292" i="14"/>
  <c r="L292" i="14"/>
  <c r="K292" i="14"/>
  <c r="J292" i="14"/>
  <c r="I292" i="14"/>
  <c r="H292" i="14"/>
  <c r="X291" i="14"/>
  <c r="W291" i="14"/>
  <c r="T291" i="14"/>
  <c r="S291" i="14"/>
  <c r="Q291" i="14"/>
  <c r="P291" i="14"/>
  <c r="N291" i="14"/>
  <c r="L291" i="14"/>
  <c r="K291" i="14"/>
  <c r="J291" i="14"/>
  <c r="I291" i="14"/>
  <c r="H291" i="14"/>
  <c r="X290" i="14"/>
  <c r="W290" i="14"/>
  <c r="T290" i="14"/>
  <c r="S290" i="14"/>
  <c r="Q290" i="14"/>
  <c r="P290" i="14"/>
  <c r="N290" i="14"/>
  <c r="L290" i="14"/>
  <c r="K290" i="14"/>
  <c r="J290" i="14"/>
  <c r="I290" i="14"/>
  <c r="H290" i="14"/>
  <c r="X289" i="14"/>
  <c r="W289" i="14"/>
  <c r="T289" i="14"/>
  <c r="S289" i="14"/>
  <c r="Q289" i="14"/>
  <c r="P289" i="14"/>
  <c r="N289" i="14"/>
  <c r="L289" i="14"/>
  <c r="K289" i="14"/>
  <c r="J289" i="14"/>
  <c r="I289" i="14"/>
  <c r="H289" i="14"/>
  <c r="X288" i="14"/>
  <c r="W288" i="14"/>
  <c r="T288" i="14"/>
  <c r="S288" i="14"/>
  <c r="Q288" i="14"/>
  <c r="P288" i="14"/>
  <c r="N288" i="14"/>
  <c r="L288" i="14"/>
  <c r="K288" i="14"/>
  <c r="J288" i="14"/>
  <c r="I288" i="14"/>
  <c r="H288" i="14"/>
  <c r="X287" i="14"/>
  <c r="W287" i="14"/>
  <c r="T287" i="14"/>
  <c r="S287" i="14"/>
  <c r="Q287" i="14"/>
  <c r="P287" i="14"/>
  <c r="N287" i="14"/>
  <c r="L287" i="14"/>
  <c r="K287" i="14"/>
  <c r="J287" i="14"/>
  <c r="I287" i="14"/>
  <c r="H287" i="14"/>
  <c r="X286" i="14"/>
  <c r="W286" i="14"/>
  <c r="T286" i="14"/>
  <c r="S286" i="14"/>
  <c r="Q286" i="14"/>
  <c r="P286" i="14"/>
  <c r="N286" i="14"/>
  <c r="L286" i="14"/>
  <c r="K286" i="14"/>
  <c r="J286" i="14"/>
  <c r="I286" i="14"/>
  <c r="H286" i="14"/>
  <c r="X285" i="14"/>
  <c r="W285" i="14"/>
  <c r="T285" i="14"/>
  <c r="S285" i="14"/>
  <c r="Q285" i="14"/>
  <c r="P285" i="14"/>
  <c r="N285" i="14"/>
  <c r="L285" i="14"/>
  <c r="K285" i="14"/>
  <c r="J285" i="14"/>
  <c r="I285" i="14"/>
  <c r="H285" i="14"/>
  <c r="X284" i="14"/>
  <c r="W284" i="14"/>
  <c r="T284" i="14"/>
  <c r="S284" i="14"/>
  <c r="Q284" i="14"/>
  <c r="P284" i="14"/>
  <c r="N284" i="14"/>
  <c r="L284" i="14"/>
  <c r="K284" i="14"/>
  <c r="J284" i="14"/>
  <c r="I284" i="14"/>
  <c r="H284" i="14"/>
  <c r="X283" i="14"/>
  <c r="W283" i="14"/>
  <c r="T283" i="14"/>
  <c r="S283" i="14"/>
  <c r="Q283" i="14"/>
  <c r="P283" i="14"/>
  <c r="N283" i="14"/>
  <c r="L283" i="14"/>
  <c r="K283" i="14"/>
  <c r="J283" i="14"/>
  <c r="I283" i="14"/>
  <c r="H283" i="14"/>
  <c r="X282" i="14"/>
  <c r="W282" i="14"/>
  <c r="T282" i="14"/>
  <c r="S282" i="14"/>
  <c r="Q282" i="14"/>
  <c r="P282" i="14"/>
  <c r="N282" i="14"/>
  <c r="L282" i="14"/>
  <c r="K282" i="14"/>
  <c r="J282" i="14"/>
  <c r="I282" i="14"/>
  <c r="H282" i="14"/>
  <c r="X281" i="14"/>
  <c r="W281" i="14"/>
  <c r="T281" i="14"/>
  <c r="S281" i="14"/>
  <c r="Q281" i="14"/>
  <c r="P281" i="14"/>
  <c r="N281" i="14"/>
  <c r="L281" i="14"/>
  <c r="K281" i="14"/>
  <c r="J281" i="14"/>
  <c r="I281" i="14"/>
  <c r="H281" i="14"/>
  <c r="X280" i="14"/>
  <c r="W280" i="14"/>
  <c r="T280" i="14"/>
  <c r="S280" i="14"/>
  <c r="Q280" i="14"/>
  <c r="P280" i="14"/>
  <c r="N280" i="14"/>
  <c r="L280" i="14"/>
  <c r="K280" i="14"/>
  <c r="J280" i="14"/>
  <c r="I280" i="14"/>
  <c r="H280" i="14"/>
  <c r="X279" i="14"/>
  <c r="W279" i="14"/>
  <c r="T279" i="14"/>
  <c r="S279" i="14"/>
  <c r="Q279" i="14"/>
  <c r="P279" i="14"/>
  <c r="N279" i="14"/>
  <c r="L279" i="14"/>
  <c r="K279" i="14"/>
  <c r="J279" i="14"/>
  <c r="I279" i="14"/>
  <c r="H279" i="14"/>
  <c r="X278" i="14"/>
  <c r="W278" i="14"/>
  <c r="T278" i="14"/>
  <c r="S278" i="14"/>
  <c r="Q278" i="14"/>
  <c r="P278" i="14"/>
  <c r="N278" i="14"/>
  <c r="L278" i="14"/>
  <c r="K278" i="14"/>
  <c r="J278" i="14"/>
  <c r="I278" i="14"/>
  <c r="H278" i="14"/>
  <c r="X277" i="14"/>
  <c r="W277" i="14"/>
  <c r="T277" i="14"/>
  <c r="Q277" i="14"/>
  <c r="P277" i="14"/>
  <c r="N277" i="14"/>
  <c r="L277" i="14"/>
  <c r="K277" i="14"/>
  <c r="J277" i="14"/>
  <c r="I277" i="14"/>
  <c r="H277" i="14"/>
  <c r="X276" i="14"/>
  <c r="W276" i="14"/>
  <c r="T276" i="14"/>
  <c r="S276" i="14"/>
  <c r="Q276" i="14"/>
  <c r="P276" i="14"/>
  <c r="N276" i="14"/>
  <c r="L276" i="14"/>
  <c r="K276" i="14"/>
  <c r="J276" i="14"/>
  <c r="I276" i="14"/>
  <c r="H276" i="14"/>
  <c r="X275" i="14"/>
  <c r="W275" i="14"/>
  <c r="T275" i="14"/>
  <c r="S275" i="14"/>
  <c r="Q275" i="14"/>
  <c r="P275" i="14"/>
  <c r="N275" i="14"/>
  <c r="L275" i="14"/>
  <c r="K275" i="14"/>
  <c r="J275" i="14"/>
  <c r="I275" i="14"/>
  <c r="H275" i="14"/>
  <c r="X274" i="14"/>
  <c r="W274" i="14"/>
  <c r="T274" i="14"/>
  <c r="S274" i="14"/>
  <c r="Q274" i="14"/>
  <c r="P274" i="14"/>
  <c r="N274" i="14"/>
  <c r="L274" i="14"/>
  <c r="K274" i="14"/>
  <c r="J274" i="14"/>
  <c r="I274" i="14"/>
  <c r="H274" i="14"/>
  <c r="X273" i="14"/>
  <c r="W273" i="14"/>
  <c r="T273" i="14"/>
  <c r="S273" i="14"/>
  <c r="Q273" i="14"/>
  <c r="P273" i="14"/>
  <c r="N273" i="14"/>
  <c r="L273" i="14"/>
  <c r="K273" i="14"/>
  <c r="J273" i="14"/>
  <c r="I273" i="14"/>
  <c r="H273" i="14"/>
  <c r="X272" i="14"/>
  <c r="W272" i="14"/>
  <c r="T272" i="14"/>
  <c r="S272" i="14"/>
  <c r="Q272" i="14"/>
  <c r="P272" i="14"/>
  <c r="N272" i="14"/>
  <c r="L272" i="14"/>
  <c r="K272" i="14"/>
  <c r="J272" i="14"/>
  <c r="I272" i="14"/>
  <c r="H272" i="14"/>
  <c r="X271" i="14"/>
  <c r="W271" i="14"/>
  <c r="T271" i="14"/>
  <c r="S271" i="14"/>
  <c r="Q271" i="14"/>
  <c r="P271" i="14"/>
  <c r="N271" i="14"/>
  <c r="L271" i="14"/>
  <c r="K271" i="14"/>
  <c r="J271" i="14"/>
  <c r="I271" i="14"/>
  <c r="H271" i="14"/>
  <c r="X270" i="14"/>
  <c r="W270" i="14"/>
  <c r="T270" i="14"/>
  <c r="S270" i="14"/>
  <c r="Q270" i="14"/>
  <c r="P270" i="14"/>
  <c r="N270" i="14"/>
  <c r="L270" i="14"/>
  <c r="K270" i="14"/>
  <c r="J270" i="14"/>
  <c r="I270" i="14"/>
  <c r="H270" i="14"/>
  <c r="X269" i="14"/>
  <c r="W269" i="14"/>
  <c r="T269" i="14"/>
  <c r="S269" i="14"/>
  <c r="Q269" i="14"/>
  <c r="P269" i="14"/>
  <c r="N269" i="14"/>
  <c r="L269" i="14"/>
  <c r="K269" i="14"/>
  <c r="J269" i="14"/>
  <c r="I269" i="14"/>
  <c r="H269" i="14"/>
  <c r="X268" i="14"/>
  <c r="W268" i="14"/>
  <c r="T268" i="14"/>
  <c r="S268" i="14"/>
  <c r="Q268" i="14"/>
  <c r="P268" i="14"/>
  <c r="N268" i="14"/>
  <c r="L268" i="14"/>
  <c r="K268" i="14"/>
  <c r="J268" i="14"/>
  <c r="I268" i="14"/>
  <c r="H268" i="14"/>
  <c r="X267" i="14"/>
  <c r="W267" i="14"/>
  <c r="T267" i="14"/>
  <c r="S267" i="14"/>
  <c r="Q267" i="14"/>
  <c r="P267" i="14"/>
  <c r="N267" i="14"/>
  <c r="L267" i="14"/>
  <c r="K267" i="14"/>
  <c r="J267" i="14"/>
  <c r="I267" i="14"/>
  <c r="H267" i="14"/>
  <c r="X266" i="14"/>
  <c r="W266" i="14"/>
  <c r="T266" i="14"/>
  <c r="S266" i="14"/>
  <c r="Q266" i="14"/>
  <c r="P266" i="14"/>
  <c r="N266" i="14"/>
  <c r="L266" i="14"/>
  <c r="K266" i="14"/>
  <c r="J266" i="14"/>
  <c r="I266" i="14"/>
  <c r="H266" i="14"/>
  <c r="X265" i="14"/>
  <c r="W265" i="14"/>
  <c r="T265" i="14"/>
  <c r="S265" i="14"/>
  <c r="Q265" i="14"/>
  <c r="P265" i="14"/>
  <c r="N265" i="14"/>
  <c r="L265" i="14"/>
  <c r="K265" i="14"/>
  <c r="J265" i="14"/>
  <c r="I265" i="14"/>
  <c r="H265" i="14"/>
  <c r="X264" i="14"/>
  <c r="W264" i="14"/>
  <c r="T264" i="14"/>
  <c r="S264" i="14"/>
  <c r="Q264" i="14"/>
  <c r="P264" i="14"/>
  <c r="N264" i="14"/>
  <c r="L264" i="14"/>
  <c r="K264" i="14"/>
  <c r="J264" i="14"/>
  <c r="I264" i="14"/>
  <c r="H264" i="14"/>
  <c r="X263" i="14"/>
  <c r="W263" i="14"/>
  <c r="T263" i="14"/>
  <c r="S263" i="14"/>
  <c r="Q263" i="14"/>
  <c r="P263" i="14"/>
  <c r="N263" i="14"/>
  <c r="L263" i="14"/>
  <c r="K263" i="14"/>
  <c r="J263" i="14"/>
  <c r="I263" i="14"/>
  <c r="H263" i="14"/>
  <c r="X262" i="14"/>
  <c r="W262" i="14"/>
  <c r="T262" i="14"/>
  <c r="S262" i="14"/>
  <c r="Q262" i="14"/>
  <c r="P262" i="14"/>
  <c r="N262" i="14"/>
  <c r="L262" i="14"/>
  <c r="K262" i="14"/>
  <c r="J262" i="14"/>
  <c r="I262" i="14"/>
  <c r="H262" i="14"/>
  <c r="X261" i="14"/>
  <c r="W261" i="14"/>
  <c r="T261" i="14"/>
  <c r="S261" i="14"/>
  <c r="Q261" i="14"/>
  <c r="P261" i="14"/>
  <c r="N261" i="14"/>
  <c r="L261" i="14"/>
  <c r="K261" i="14"/>
  <c r="J261" i="14"/>
  <c r="I261" i="14"/>
  <c r="H261" i="14"/>
  <c r="X260" i="14"/>
  <c r="W260" i="14"/>
  <c r="T260" i="14"/>
  <c r="S260" i="14"/>
  <c r="Q260" i="14"/>
  <c r="P260" i="14"/>
  <c r="N260" i="14"/>
  <c r="L260" i="14"/>
  <c r="K260" i="14"/>
  <c r="J260" i="14"/>
  <c r="I260" i="14"/>
  <c r="H260" i="14"/>
  <c r="X259" i="14"/>
  <c r="W259" i="14"/>
  <c r="T259" i="14"/>
  <c r="S259" i="14"/>
  <c r="Q259" i="14"/>
  <c r="P259" i="14"/>
  <c r="N259" i="14"/>
  <c r="L259" i="14"/>
  <c r="K259" i="14"/>
  <c r="J259" i="14"/>
  <c r="I259" i="14"/>
  <c r="H259" i="14"/>
  <c r="X258" i="14"/>
  <c r="W258" i="14"/>
  <c r="T258" i="14"/>
  <c r="S258" i="14"/>
  <c r="Q258" i="14"/>
  <c r="P258" i="14"/>
  <c r="N258" i="14"/>
  <c r="L258" i="14"/>
  <c r="K258" i="14"/>
  <c r="J258" i="14"/>
  <c r="I258" i="14"/>
  <c r="H258" i="14"/>
  <c r="X257" i="14"/>
  <c r="W257" i="14"/>
  <c r="T257" i="14"/>
  <c r="S257" i="14"/>
  <c r="Q257" i="14"/>
  <c r="P257" i="14"/>
  <c r="N257" i="14"/>
  <c r="L257" i="14"/>
  <c r="K257" i="14"/>
  <c r="J257" i="14"/>
  <c r="I257" i="14"/>
  <c r="H257" i="14"/>
  <c r="X256" i="14"/>
  <c r="W256" i="14"/>
  <c r="T256" i="14"/>
  <c r="S256" i="14"/>
  <c r="Q256" i="14"/>
  <c r="P256" i="14"/>
  <c r="N256" i="14"/>
  <c r="L256" i="14"/>
  <c r="K256" i="14"/>
  <c r="J256" i="14"/>
  <c r="I256" i="14"/>
  <c r="H256" i="14"/>
  <c r="X255" i="14"/>
  <c r="W255" i="14"/>
  <c r="T255" i="14"/>
  <c r="S255" i="14"/>
  <c r="Q255" i="14"/>
  <c r="P255" i="14"/>
  <c r="N255" i="14"/>
  <c r="L255" i="14"/>
  <c r="K255" i="14"/>
  <c r="J255" i="14"/>
  <c r="I255" i="14"/>
  <c r="H255" i="14"/>
  <c r="X254" i="14"/>
  <c r="W254" i="14"/>
  <c r="T254" i="14"/>
  <c r="S254" i="14"/>
  <c r="Q254" i="14"/>
  <c r="P254" i="14"/>
  <c r="N254" i="14"/>
  <c r="L254" i="14"/>
  <c r="K254" i="14"/>
  <c r="J254" i="14"/>
  <c r="I254" i="14"/>
  <c r="H254" i="14"/>
  <c r="X253" i="14"/>
  <c r="W253" i="14"/>
  <c r="T253" i="14"/>
  <c r="S253" i="14"/>
  <c r="Q253" i="14"/>
  <c r="P253" i="14"/>
  <c r="N253" i="14"/>
  <c r="L253" i="14"/>
  <c r="K253" i="14"/>
  <c r="J253" i="14"/>
  <c r="I253" i="14"/>
  <c r="H253" i="14"/>
  <c r="X252" i="14"/>
  <c r="W252" i="14"/>
  <c r="T252" i="14"/>
  <c r="S252" i="14"/>
  <c r="Q252" i="14"/>
  <c r="P252" i="14"/>
  <c r="N252" i="14"/>
  <c r="L252" i="14"/>
  <c r="K252" i="14"/>
  <c r="J252" i="14"/>
  <c r="I252" i="14"/>
  <c r="H252" i="14"/>
  <c r="X251" i="14"/>
  <c r="W251" i="14"/>
  <c r="T251" i="14"/>
  <c r="S251" i="14"/>
  <c r="Q251" i="14"/>
  <c r="P251" i="14"/>
  <c r="N251" i="14"/>
  <c r="L251" i="14"/>
  <c r="K251" i="14"/>
  <c r="J251" i="14"/>
  <c r="I251" i="14"/>
  <c r="H251" i="14"/>
  <c r="X250" i="14"/>
  <c r="W250" i="14"/>
  <c r="Q250" i="14"/>
  <c r="P250" i="14"/>
  <c r="N250" i="14"/>
  <c r="L250" i="14"/>
  <c r="K250" i="14"/>
  <c r="J250" i="14"/>
  <c r="I250" i="14"/>
  <c r="H250" i="14"/>
  <c r="X249" i="14"/>
  <c r="W249" i="14"/>
  <c r="T249" i="14"/>
  <c r="S249" i="14"/>
  <c r="Q249" i="14"/>
  <c r="P249" i="14"/>
  <c r="N249" i="14"/>
  <c r="L249" i="14"/>
  <c r="K249" i="14"/>
  <c r="J249" i="14"/>
  <c r="I249" i="14"/>
  <c r="H249" i="14"/>
  <c r="X248" i="14"/>
  <c r="W248" i="14"/>
  <c r="T248" i="14"/>
  <c r="S248" i="14"/>
  <c r="Q248" i="14"/>
  <c r="P248" i="14"/>
  <c r="N248" i="14"/>
  <c r="L248" i="14"/>
  <c r="K248" i="14"/>
  <c r="J248" i="14"/>
  <c r="I248" i="14"/>
  <c r="H248" i="14"/>
  <c r="X247" i="14"/>
  <c r="W247" i="14"/>
  <c r="T247" i="14"/>
  <c r="S247" i="14"/>
  <c r="Q247" i="14"/>
  <c r="P247" i="14"/>
  <c r="N247" i="14"/>
  <c r="L247" i="14"/>
  <c r="K247" i="14"/>
  <c r="J247" i="14"/>
  <c r="I247" i="14"/>
  <c r="H247" i="14"/>
  <c r="X246" i="14"/>
  <c r="W246" i="14"/>
  <c r="T246" i="14"/>
  <c r="S246" i="14"/>
  <c r="Q246" i="14"/>
  <c r="P246" i="14"/>
  <c r="N246" i="14"/>
  <c r="L246" i="14"/>
  <c r="K246" i="14"/>
  <c r="J246" i="14"/>
  <c r="I246" i="14"/>
  <c r="H246" i="14"/>
  <c r="X245" i="14"/>
  <c r="W245" i="14"/>
  <c r="T245" i="14"/>
  <c r="S245" i="14"/>
  <c r="Q245" i="14"/>
  <c r="P245" i="14"/>
  <c r="N245" i="14"/>
  <c r="L245" i="14"/>
  <c r="K245" i="14"/>
  <c r="J245" i="14"/>
  <c r="I245" i="14"/>
  <c r="H245" i="14"/>
  <c r="X244" i="14"/>
  <c r="W244" i="14"/>
  <c r="T244" i="14"/>
  <c r="S244" i="14"/>
  <c r="Q244" i="14"/>
  <c r="P244" i="14"/>
  <c r="N244" i="14"/>
  <c r="L244" i="14"/>
  <c r="K244" i="14"/>
  <c r="J244" i="14"/>
  <c r="I244" i="14"/>
  <c r="H244" i="14"/>
  <c r="X243" i="14"/>
  <c r="W243" i="14"/>
  <c r="T243" i="14"/>
  <c r="S243" i="14"/>
  <c r="Q243" i="14"/>
  <c r="P243" i="14"/>
  <c r="N243" i="14"/>
  <c r="L243" i="14"/>
  <c r="K243" i="14"/>
  <c r="J243" i="14"/>
  <c r="I243" i="14"/>
  <c r="H243" i="14"/>
  <c r="X242" i="14"/>
  <c r="W242" i="14"/>
  <c r="T242" i="14"/>
  <c r="S242" i="14"/>
  <c r="Q242" i="14"/>
  <c r="P242" i="14"/>
  <c r="N242" i="14"/>
  <c r="L242" i="14"/>
  <c r="K242" i="14"/>
  <c r="J242" i="14"/>
  <c r="I242" i="14"/>
  <c r="H242" i="14"/>
  <c r="X241" i="14"/>
  <c r="W241" i="14"/>
  <c r="T241" i="14"/>
  <c r="S241" i="14"/>
  <c r="Q241" i="14"/>
  <c r="P241" i="14"/>
  <c r="N241" i="14"/>
  <c r="L241" i="14"/>
  <c r="K241" i="14"/>
  <c r="J241" i="14"/>
  <c r="I241" i="14"/>
  <c r="H241" i="14"/>
  <c r="X240" i="14"/>
  <c r="W240" i="14"/>
  <c r="T240" i="14"/>
  <c r="S240" i="14"/>
  <c r="Q240" i="14"/>
  <c r="P240" i="14"/>
  <c r="N240" i="14"/>
  <c r="L240" i="14"/>
  <c r="K240" i="14"/>
  <c r="J240" i="14"/>
  <c r="I240" i="14"/>
  <c r="H240" i="14"/>
  <c r="X239" i="14"/>
  <c r="W239" i="14"/>
  <c r="T239" i="14"/>
  <c r="S239" i="14"/>
  <c r="Q239" i="14"/>
  <c r="P239" i="14"/>
  <c r="N239" i="14"/>
  <c r="L239" i="14"/>
  <c r="K239" i="14"/>
  <c r="J239" i="14"/>
  <c r="I239" i="14"/>
  <c r="H239" i="14"/>
  <c r="X238" i="14"/>
  <c r="W238" i="14"/>
  <c r="T238" i="14"/>
  <c r="S238" i="14"/>
  <c r="Q238" i="14"/>
  <c r="P238" i="14"/>
  <c r="N238" i="14"/>
  <c r="L238" i="14"/>
  <c r="K238" i="14"/>
  <c r="J238" i="14"/>
  <c r="I238" i="14"/>
  <c r="H238" i="14"/>
  <c r="X237" i="14"/>
  <c r="W237" i="14"/>
  <c r="T237" i="14"/>
  <c r="S237" i="14"/>
  <c r="Q237" i="14"/>
  <c r="P237" i="14"/>
  <c r="N237" i="14"/>
  <c r="L237" i="14"/>
  <c r="K237" i="14"/>
  <c r="J237" i="14"/>
  <c r="I237" i="14"/>
  <c r="H237" i="14"/>
  <c r="X236" i="14"/>
  <c r="W236" i="14"/>
  <c r="T236" i="14"/>
  <c r="S236" i="14"/>
  <c r="Q236" i="14"/>
  <c r="P236" i="14"/>
  <c r="N236" i="14"/>
  <c r="L236" i="14"/>
  <c r="K236" i="14"/>
  <c r="J236" i="14"/>
  <c r="I236" i="14"/>
  <c r="H236" i="14"/>
  <c r="X235" i="14"/>
  <c r="W235" i="14"/>
  <c r="T235" i="14"/>
  <c r="S235" i="14"/>
  <c r="Q235" i="14"/>
  <c r="P235" i="14"/>
  <c r="N235" i="14"/>
  <c r="L235" i="14"/>
  <c r="K235" i="14"/>
  <c r="J235" i="14"/>
  <c r="I235" i="14"/>
  <c r="H235" i="14"/>
  <c r="X234" i="14"/>
  <c r="W234" i="14"/>
  <c r="T234" i="14"/>
  <c r="S234" i="14"/>
  <c r="Q234" i="14"/>
  <c r="P234" i="14"/>
  <c r="N234" i="14"/>
  <c r="L234" i="14"/>
  <c r="K234" i="14"/>
  <c r="J234" i="14"/>
  <c r="I234" i="14"/>
  <c r="H234" i="14"/>
  <c r="X233" i="14"/>
  <c r="W233" i="14"/>
  <c r="T233" i="14"/>
  <c r="S233" i="14"/>
  <c r="Q233" i="14"/>
  <c r="P233" i="14"/>
  <c r="N233" i="14"/>
  <c r="L233" i="14"/>
  <c r="K233" i="14"/>
  <c r="J233" i="14"/>
  <c r="I233" i="14"/>
  <c r="H233" i="14"/>
  <c r="X232" i="14"/>
  <c r="W232" i="14"/>
  <c r="T232" i="14"/>
  <c r="S232" i="14"/>
  <c r="Q232" i="14"/>
  <c r="P232" i="14"/>
  <c r="N232" i="14"/>
  <c r="L232" i="14"/>
  <c r="K232" i="14"/>
  <c r="J232" i="14"/>
  <c r="I232" i="14"/>
  <c r="H232" i="14"/>
  <c r="X231" i="14"/>
  <c r="W231" i="14"/>
  <c r="T231" i="14"/>
  <c r="S231" i="14"/>
  <c r="Q231" i="14"/>
  <c r="P231" i="14"/>
  <c r="N231" i="14"/>
  <c r="L231" i="14"/>
  <c r="K231" i="14"/>
  <c r="J231" i="14"/>
  <c r="I231" i="14"/>
  <c r="H231" i="14"/>
  <c r="X230" i="14"/>
  <c r="W230" i="14"/>
  <c r="T230" i="14"/>
  <c r="S230" i="14"/>
  <c r="Q230" i="14"/>
  <c r="P230" i="14"/>
  <c r="N230" i="14"/>
  <c r="L230" i="14"/>
  <c r="K230" i="14"/>
  <c r="J230" i="14"/>
  <c r="I230" i="14"/>
  <c r="H230" i="14"/>
  <c r="X229" i="14"/>
  <c r="W229" i="14"/>
  <c r="T229" i="14"/>
  <c r="S229" i="14"/>
  <c r="Q229" i="14"/>
  <c r="P229" i="14"/>
  <c r="N229" i="14"/>
  <c r="L229" i="14"/>
  <c r="K229" i="14"/>
  <c r="J229" i="14"/>
  <c r="I229" i="14"/>
  <c r="H229" i="14"/>
  <c r="X228" i="14"/>
  <c r="W228" i="14"/>
  <c r="T228" i="14"/>
  <c r="S228" i="14"/>
  <c r="Q228" i="14"/>
  <c r="P228" i="14"/>
  <c r="N228" i="14"/>
  <c r="L228" i="14"/>
  <c r="K228" i="14"/>
  <c r="J228" i="14"/>
  <c r="I228" i="14"/>
  <c r="H228" i="14"/>
  <c r="X227" i="14"/>
  <c r="W227" i="14"/>
  <c r="T227" i="14"/>
  <c r="S227" i="14"/>
  <c r="Q227" i="14"/>
  <c r="P227" i="14"/>
  <c r="N227" i="14"/>
  <c r="L227" i="14"/>
  <c r="K227" i="14"/>
  <c r="J227" i="14"/>
  <c r="I227" i="14"/>
  <c r="H227" i="14"/>
  <c r="X226" i="14"/>
  <c r="W226" i="14"/>
  <c r="T226" i="14"/>
  <c r="S226" i="14"/>
  <c r="Q226" i="14"/>
  <c r="P226" i="14"/>
  <c r="N226" i="14"/>
  <c r="L226" i="14"/>
  <c r="K226" i="14"/>
  <c r="J226" i="14"/>
  <c r="I226" i="14"/>
  <c r="H226" i="14"/>
  <c r="X225" i="14"/>
  <c r="W225" i="14"/>
  <c r="T225" i="14"/>
  <c r="S225" i="14"/>
  <c r="Q225" i="14"/>
  <c r="P225" i="14"/>
  <c r="N225" i="14"/>
  <c r="L225" i="14"/>
  <c r="K225" i="14"/>
  <c r="J225" i="14"/>
  <c r="I225" i="14"/>
  <c r="H225" i="14"/>
  <c r="X224" i="14"/>
  <c r="W224" i="14"/>
  <c r="T224" i="14"/>
  <c r="S224" i="14"/>
  <c r="Q224" i="14"/>
  <c r="P224" i="14"/>
  <c r="N224" i="14"/>
  <c r="L224" i="14"/>
  <c r="K224" i="14"/>
  <c r="J224" i="14"/>
  <c r="I224" i="14"/>
  <c r="H224" i="14"/>
  <c r="X223" i="14"/>
  <c r="W223" i="14"/>
  <c r="T223" i="14"/>
  <c r="S223" i="14"/>
  <c r="Q223" i="14"/>
  <c r="P223" i="14"/>
  <c r="N223" i="14"/>
  <c r="L223" i="14"/>
  <c r="K223" i="14"/>
  <c r="J223" i="14"/>
  <c r="I223" i="14"/>
  <c r="H223" i="14"/>
  <c r="X222" i="14"/>
  <c r="W222" i="14"/>
  <c r="T222" i="14"/>
  <c r="S222" i="14"/>
  <c r="Q222" i="14"/>
  <c r="P222" i="14"/>
  <c r="N222" i="14"/>
  <c r="L222" i="14"/>
  <c r="K222" i="14"/>
  <c r="J222" i="14"/>
  <c r="I222" i="14"/>
  <c r="H222" i="14"/>
  <c r="X221" i="14"/>
  <c r="W221" i="14"/>
  <c r="T221" i="14"/>
  <c r="S221" i="14"/>
  <c r="Q221" i="14"/>
  <c r="P221" i="14"/>
  <c r="N221" i="14"/>
  <c r="L221" i="14"/>
  <c r="K221" i="14"/>
  <c r="J221" i="14"/>
  <c r="I221" i="14"/>
  <c r="H221" i="14"/>
  <c r="X220" i="14"/>
  <c r="W220" i="14"/>
  <c r="T220" i="14"/>
  <c r="S220" i="14"/>
  <c r="Q220" i="14"/>
  <c r="P220" i="14"/>
  <c r="N220" i="14"/>
  <c r="L220" i="14"/>
  <c r="K220" i="14"/>
  <c r="J220" i="14"/>
  <c r="I220" i="14"/>
  <c r="H220" i="14"/>
  <c r="X219" i="14"/>
  <c r="W219" i="14"/>
  <c r="T219" i="14"/>
  <c r="S219" i="14"/>
  <c r="Q219" i="14"/>
  <c r="P219" i="14"/>
  <c r="N219" i="14"/>
  <c r="L219" i="14"/>
  <c r="K219" i="14"/>
  <c r="J219" i="14"/>
  <c r="I219" i="14"/>
  <c r="H219" i="14"/>
  <c r="X218" i="14"/>
  <c r="W218" i="14"/>
  <c r="T218" i="14"/>
  <c r="S218" i="14"/>
  <c r="Q218" i="14"/>
  <c r="P218" i="14"/>
  <c r="N218" i="14"/>
  <c r="L218" i="14"/>
  <c r="K218" i="14"/>
  <c r="J218" i="14"/>
  <c r="I218" i="14"/>
  <c r="H218" i="14"/>
  <c r="X217" i="14"/>
  <c r="W217" i="14"/>
  <c r="T217" i="14"/>
  <c r="S217" i="14"/>
  <c r="Q217" i="14"/>
  <c r="P217" i="14"/>
  <c r="N217" i="14"/>
  <c r="L217" i="14"/>
  <c r="K217" i="14"/>
  <c r="J217" i="14"/>
  <c r="I217" i="14"/>
  <c r="H217" i="14"/>
  <c r="X216" i="14"/>
  <c r="W216" i="14"/>
  <c r="T216" i="14"/>
  <c r="S216" i="14"/>
  <c r="Q216" i="14"/>
  <c r="P216" i="14"/>
  <c r="N216" i="14"/>
  <c r="L216" i="14"/>
  <c r="K216" i="14"/>
  <c r="J216" i="14"/>
  <c r="I216" i="14"/>
  <c r="H216" i="14"/>
  <c r="X215" i="14"/>
  <c r="W215" i="14"/>
  <c r="T215" i="14"/>
  <c r="S215" i="14"/>
  <c r="Q215" i="14"/>
  <c r="P215" i="14"/>
  <c r="N215" i="14"/>
  <c r="L215" i="14"/>
  <c r="K215" i="14"/>
  <c r="J215" i="14"/>
  <c r="I215" i="14"/>
  <c r="H215" i="14"/>
  <c r="X214" i="14"/>
  <c r="W214" i="14"/>
  <c r="T214" i="14"/>
  <c r="S214" i="14"/>
  <c r="Q214" i="14"/>
  <c r="P214" i="14"/>
  <c r="N214" i="14"/>
  <c r="L214" i="14"/>
  <c r="K214" i="14"/>
  <c r="J214" i="14"/>
  <c r="I214" i="14"/>
  <c r="H214" i="14"/>
  <c r="X213" i="14"/>
  <c r="W213" i="14"/>
  <c r="T213" i="14"/>
  <c r="S213" i="14"/>
  <c r="Q213" i="14"/>
  <c r="P213" i="14"/>
  <c r="N213" i="14"/>
  <c r="L213" i="14"/>
  <c r="K213" i="14"/>
  <c r="J213" i="14"/>
  <c r="I213" i="14"/>
  <c r="H213" i="14"/>
  <c r="X212" i="14"/>
  <c r="W212" i="14"/>
  <c r="T212" i="14"/>
  <c r="S212" i="14"/>
  <c r="Q212" i="14"/>
  <c r="P212" i="14"/>
  <c r="N212" i="14"/>
  <c r="L212" i="14"/>
  <c r="K212" i="14"/>
  <c r="J212" i="14"/>
  <c r="I212" i="14"/>
  <c r="H212" i="14"/>
  <c r="X211" i="14"/>
  <c r="W211" i="14"/>
  <c r="T211" i="14"/>
  <c r="S211" i="14"/>
  <c r="Q211" i="14"/>
  <c r="P211" i="14"/>
  <c r="N211" i="14"/>
  <c r="L211" i="14"/>
  <c r="K211" i="14"/>
  <c r="J211" i="14"/>
  <c r="I211" i="14"/>
  <c r="H211" i="14"/>
  <c r="X210" i="14"/>
  <c r="W210" i="14"/>
  <c r="T210" i="14"/>
  <c r="S210" i="14"/>
  <c r="Q210" i="14"/>
  <c r="P210" i="14"/>
  <c r="N210" i="14"/>
  <c r="L210" i="14"/>
  <c r="K210" i="14"/>
  <c r="J210" i="14"/>
  <c r="I210" i="14"/>
  <c r="H210" i="14"/>
  <c r="X209" i="14"/>
  <c r="W209" i="14"/>
  <c r="T209" i="14"/>
  <c r="S209" i="14"/>
  <c r="Q209" i="14"/>
  <c r="P209" i="14"/>
  <c r="N209" i="14"/>
  <c r="L209" i="14"/>
  <c r="K209" i="14"/>
  <c r="J209" i="14"/>
  <c r="I209" i="14"/>
  <c r="H209" i="14"/>
  <c r="X208" i="14"/>
  <c r="W208" i="14"/>
  <c r="T208" i="14"/>
  <c r="S208" i="14"/>
  <c r="Q208" i="14"/>
  <c r="P208" i="14"/>
  <c r="N208" i="14"/>
  <c r="L208" i="14"/>
  <c r="K208" i="14"/>
  <c r="J208" i="14"/>
  <c r="I208" i="14"/>
  <c r="H208" i="14"/>
  <c r="X207" i="14"/>
  <c r="W207" i="14"/>
  <c r="T207" i="14"/>
  <c r="S207" i="14"/>
  <c r="Q207" i="14"/>
  <c r="P207" i="14"/>
  <c r="N207" i="14"/>
  <c r="L207" i="14"/>
  <c r="K207" i="14"/>
  <c r="J207" i="14"/>
  <c r="I207" i="14"/>
  <c r="H207" i="14"/>
  <c r="X206" i="14"/>
  <c r="W206" i="14"/>
  <c r="T206" i="14"/>
  <c r="S206" i="14"/>
  <c r="Q206" i="14"/>
  <c r="P206" i="14"/>
  <c r="N206" i="14"/>
  <c r="L206" i="14"/>
  <c r="K206" i="14"/>
  <c r="J206" i="14"/>
  <c r="I206" i="14"/>
  <c r="H206" i="14"/>
  <c r="X205" i="14"/>
  <c r="W205" i="14"/>
  <c r="T205" i="14"/>
  <c r="S205" i="14"/>
  <c r="Q205" i="14"/>
  <c r="P205" i="14"/>
  <c r="N205" i="14"/>
  <c r="L205" i="14"/>
  <c r="K205" i="14"/>
  <c r="J205" i="14"/>
  <c r="I205" i="14"/>
  <c r="H205" i="14"/>
  <c r="X204" i="14"/>
  <c r="W204" i="14"/>
  <c r="T204" i="14"/>
  <c r="S204" i="14"/>
  <c r="Q204" i="14"/>
  <c r="P204" i="14"/>
  <c r="N204" i="14"/>
  <c r="L204" i="14"/>
  <c r="K204" i="14"/>
  <c r="J204" i="14"/>
  <c r="I204" i="14"/>
  <c r="H204" i="14"/>
  <c r="X203" i="14"/>
  <c r="W203" i="14"/>
  <c r="T203" i="14"/>
  <c r="S203" i="14"/>
  <c r="Q203" i="14"/>
  <c r="P203" i="14"/>
  <c r="N203" i="14"/>
  <c r="L203" i="14"/>
  <c r="K203" i="14"/>
  <c r="J203" i="14"/>
  <c r="I203" i="14"/>
  <c r="H203" i="14"/>
  <c r="X202" i="14"/>
  <c r="W202" i="14"/>
  <c r="T202" i="14"/>
  <c r="S202" i="14"/>
  <c r="Q202" i="14"/>
  <c r="P202" i="14"/>
  <c r="N202" i="14"/>
  <c r="L202" i="14"/>
  <c r="K202" i="14"/>
  <c r="J202" i="14"/>
  <c r="I202" i="14"/>
  <c r="H202" i="14"/>
  <c r="X201" i="14"/>
  <c r="W201" i="14"/>
  <c r="T201" i="14"/>
  <c r="S201" i="14"/>
  <c r="Q201" i="14"/>
  <c r="P201" i="14"/>
  <c r="N201" i="14"/>
  <c r="L201" i="14"/>
  <c r="K201" i="14"/>
  <c r="J201" i="14"/>
  <c r="I201" i="14"/>
  <c r="H201" i="14"/>
  <c r="X200" i="14"/>
  <c r="W200" i="14"/>
  <c r="T200" i="14"/>
  <c r="S200" i="14"/>
  <c r="Q200" i="14"/>
  <c r="P200" i="14"/>
  <c r="N200" i="14"/>
  <c r="L200" i="14"/>
  <c r="K200" i="14"/>
  <c r="J200" i="14"/>
  <c r="I200" i="14"/>
  <c r="H200" i="14"/>
  <c r="X199" i="14"/>
  <c r="W199" i="14"/>
  <c r="T199" i="14"/>
  <c r="S199" i="14"/>
  <c r="Q199" i="14"/>
  <c r="P199" i="14"/>
  <c r="N199" i="14"/>
  <c r="L199" i="14"/>
  <c r="K199" i="14"/>
  <c r="J199" i="14"/>
  <c r="I199" i="14"/>
  <c r="H199" i="14"/>
  <c r="X198" i="14"/>
  <c r="W198" i="14"/>
  <c r="T198" i="14"/>
  <c r="S198" i="14"/>
  <c r="Q198" i="14"/>
  <c r="P198" i="14"/>
  <c r="N198" i="14"/>
  <c r="L198" i="14"/>
  <c r="K198" i="14"/>
  <c r="J198" i="14"/>
  <c r="I198" i="14"/>
  <c r="H198" i="14"/>
  <c r="X197" i="14"/>
  <c r="W197" i="14"/>
  <c r="T197" i="14"/>
  <c r="S197" i="14"/>
  <c r="Q197" i="14"/>
  <c r="P197" i="14"/>
  <c r="N197" i="14"/>
  <c r="L197" i="14"/>
  <c r="K197" i="14"/>
  <c r="J197" i="14"/>
  <c r="I197" i="14"/>
  <c r="H197" i="14"/>
  <c r="X196" i="14"/>
  <c r="W196" i="14"/>
  <c r="T196" i="14"/>
  <c r="S196" i="14"/>
  <c r="Q196" i="14"/>
  <c r="P196" i="14"/>
  <c r="N196" i="14"/>
  <c r="L196" i="14"/>
  <c r="K196" i="14"/>
  <c r="J196" i="14"/>
  <c r="I196" i="14"/>
  <c r="H196" i="14"/>
  <c r="X195" i="14"/>
  <c r="W195" i="14"/>
  <c r="T195" i="14"/>
  <c r="S195" i="14"/>
  <c r="Q195" i="14"/>
  <c r="P195" i="14"/>
  <c r="N195" i="14"/>
  <c r="L195" i="14"/>
  <c r="K195" i="14"/>
  <c r="J195" i="14"/>
  <c r="I195" i="14"/>
  <c r="H195" i="14"/>
  <c r="X194" i="14"/>
  <c r="W194" i="14"/>
  <c r="T194" i="14"/>
  <c r="S194" i="14"/>
  <c r="Q194" i="14"/>
  <c r="P194" i="14"/>
  <c r="N194" i="14"/>
  <c r="L194" i="14"/>
  <c r="K194" i="14"/>
  <c r="J194" i="14"/>
  <c r="I194" i="14"/>
  <c r="H194" i="14"/>
  <c r="X193" i="14"/>
  <c r="W193" i="14"/>
  <c r="T193" i="14"/>
  <c r="S193" i="14"/>
  <c r="Q193" i="14"/>
  <c r="P193" i="14"/>
  <c r="N193" i="14"/>
  <c r="L193" i="14"/>
  <c r="K193" i="14"/>
  <c r="J193" i="14"/>
  <c r="I193" i="14"/>
  <c r="H193" i="14"/>
  <c r="X192" i="14"/>
  <c r="W192" i="14"/>
  <c r="T192" i="14"/>
  <c r="S192" i="14"/>
  <c r="Q192" i="14"/>
  <c r="P192" i="14"/>
  <c r="N192" i="14"/>
  <c r="L192" i="14"/>
  <c r="K192" i="14"/>
  <c r="J192" i="14"/>
  <c r="I192" i="14"/>
  <c r="H192" i="14"/>
  <c r="X191" i="14"/>
  <c r="W191" i="14"/>
  <c r="T191" i="14"/>
  <c r="S191" i="14"/>
  <c r="Q191" i="14"/>
  <c r="P191" i="14"/>
  <c r="N191" i="14"/>
  <c r="L191" i="14"/>
  <c r="K191" i="14"/>
  <c r="J191" i="14"/>
  <c r="I191" i="14"/>
  <c r="H191" i="14"/>
  <c r="X190" i="14"/>
  <c r="W190" i="14"/>
  <c r="T190" i="14"/>
  <c r="S190" i="14"/>
  <c r="Q190" i="14"/>
  <c r="P190" i="14"/>
  <c r="N190" i="14"/>
  <c r="L190" i="14"/>
  <c r="K190" i="14"/>
  <c r="J190" i="14"/>
  <c r="I190" i="14"/>
  <c r="H190" i="14"/>
  <c r="X189" i="14"/>
  <c r="W189" i="14"/>
  <c r="T189" i="14"/>
  <c r="S189" i="14"/>
  <c r="Q189" i="14"/>
  <c r="P189" i="14"/>
  <c r="N189" i="14"/>
  <c r="L189" i="14"/>
  <c r="K189" i="14"/>
  <c r="J189" i="14"/>
  <c r="I189" i="14"/>
  <c r="H189" i="14"/>
  <c r="X188" i="14"/>
  <c r="W188" i="14"/>
  <c r="T188" i="14"/>
  <c r="S188" i="14"/>
  <c r="Q188" i="14"/>
  <c r="P188" i="14"/>
  <c r="N188" i="14"/>
  <c r="L188" i="14"/>
  <c r="K188" i="14"/>
  <c r="J188" i="14"/>
  <c r="I188" i="14"/>
  <c r="H188" i="14"/>
  <c r="X187" i="14"/>
  <c r="W187" i="14"/>
  <c r="T187" i="14"/>
  <c r="S187" i="14"/>
  <c r="Q187" i="14"/>
  <c r="P187" i="14"/>
  <c r="N187" i="14"/>
  <c r="L187" i="14"/>
  <c r="K187" i="14"/>
  <c r="J187" i="14"/>
  <c r="I187" i="14"/>
  <c r="H187" i="14"/>
  <c r="X186" i="14"/>
  <c r="W186" i="14"/>
  <c r="T186" i="14"/>
  <c r="S186" i="14"/>
  <c r="Q186" i="14"/>
  <c r="P186" i="14"/>
  <c r="N186" i="14"/>
  <c r="L186" i="14"/>
  <c r="K186" i="14"/>
  <c r="J186" i="14"/>
  <c r="I186" i="14"/>
  <c r="H186" i="14"/>
  <c r="X185" i="14"/>
  <c r="W185" i="14"/>
  <c r="T185" i="14"/>
  <c r="S185" i="14"/>
  <c r="Q185" i="14"/>
  <c r="P185" i="14"/>
  <c r="N185" i="14"/>
  <c r="L185" i="14"/>
  <c r="K185" i="14"/>
  <c r="J185" i="14"/>
  <c r="I185" i="14"/>
  <c r="H185" i="14"/>
  <c r="X184" i="14"/>
  <c r="W184" i="14"/>
  <c r="T184" i="14"/>
  <c r="S184" i="14"/>
  <c r="Q184" i="14"/>
  <c r="P184" i="14"/>
  <c r="N184" i="14"/>
  <c r="L184" i="14"/>
  <c r="K184" i="14"/>
  <c r="J184" i="14"/>
  <c r="I184" i="14"/>
  <c r="H184" i="14"/>
  <c r="X183" i="14"/>
  <c r="W183" i="14"/>
  <c r="T183" i="14"/>
  <c r="S183" i="14"/>
  <c r="Q183" i="14"/>
  <c r="P183" i="14"/>
  <c r="N183" i="14"/>
  <c r="L183" i="14"/>
  <c r="K183" i="14"/>
  <c r="J183" i="14"/>
  <c r="I183" i="14"/>
  <c r="H183" i="14"/>
  <c r="X182" i="14"/>
  <c r="W182" i="14"/>
  <c r="T182" i="14"/>
  <c r="S182" i="14"/>
  <c r="Q182" i="14"/>
  <c r="P182" i="14"/>
  <c r="N182" i="14"/>
  <c r="L182" i="14"/>
  <c r="K182" i="14"/>
  <c r="J182" i="14"/>
  <c r="I182" i="14"/>
  <c r="H182" i="14"/>
  <c r="X181" i="14"/>
  <c r="W181" i="14"/>
  <c r="T181" i="14"/>
  <c r="S181" i="14"/>
  <c r="Q181" i="14"/>
  <c r="P181" i="14"/>
  <c r="N181" i="14"/>
  <c r="L181" i="14"/>
  <c r="K181" i="14"/>
  <c r="J181" i="14"/>
  <c r="I181" i="14"/>
  <c r="H181" i="14"/>
  <c r="X180" i="14"/>
  <c r="W180" i="14"/>
  <c r="T180" i="14"/>
  <c r="S180" i="14"/>
  <c r="Q180" i="14"/>
  <c r="P180" i="14"/>
  <c r="N180" i="14"/>
  <c r="L180" i="14"/>
  <c r="K180" i="14"/>
  <c r="J180" i="14"/>
  <c r="I180" i="14"/>
  <c r="H180" i="14"/>
  <c r="X179" i="14"/>
  <c r="W179" i="14"/>
  <c r="T179" i="14"/>
  <c r="S179" i="14"/>
  <c r="Q179" i="14"/>
  <c r="P179" i="14"/>
  <c r="N179" i="14"/>
  <c r="L179" i="14"/>
  <c r="K179" i="14"/>
  <c r="J179" i="14"/>
  <c r="I179" i="14"/>
  <c r="H179" i="14"/>
  <c r="X178" i="14"/>
  <c r="W178" i="14"/>
  <c r="T178" i="14"/>
  <c r="S178" i="14"/>
  <c r="Q178" i="14"/>
  <c r="P178" i="14"/>
  <c r="N178" i="14"/>
  <c r="L178" i="14"/>
  <c r="K178" i="14"/>
  <c r="J178" i="14"/>
  <c r="I178" i="14"/>
  <c r="H178" i="14"/>
  <c r="X177" i="14"/>
  <c r="W177" i="14"/>
  <c r="T177" i="14"/>
  <c r="S177" i="14"/>
  <c r="Q177" i="14"/>
  <c r="P177" i="14"/>
  <c r="N177" i="14"/>
  <c r="L177" i="14"/>
  <c r="K177" i="14"/>
  <c r="J177" i="14"/>
  <c r="I177" i="14"/>
  <c r="H177" i="14"/>
  <c r="X176" i="14"/>
  <c r="W176" i="14"/>
  <c r="T176" i="14"/>
  <c r="S176" i="14"/>
  <c r="Q176" i="14"/>
  <c r="P176" i="14"/>
  <c r="N176" i="14"/>
  <c r="L176" i="14"/>
  <c r="K176" i="14"/>
  <c r="J176" i="14"/>
  <c r="I176" i="14"/>
  <c r="H176" i="14"/>
  <c r="X175" i="14"/>
  <c r="W175" i="14"/>
  <c r="T175" i="14"/>
  <c r="S175" i="14"/>
  <c r="Q175" i="14"/>
  <c r="P175" i="14"/>
  <c r="N175" i="14"/>
  <c r="L175" i="14"/>
  <c r="K175" i="14"/>
  <c r="J175" i="14"/>
  <c r="I175" i="14"/>
  <c r="H175" i="14"/>
  <c r="X174" i="14"/>
  <c r="W174" i="14"/>
  <c r="T174" i="14"/>
  <c r="S174" i="14"/>
  <c r="Q174" i="14"/>
  <c r="P174" i="14"/>
  <c r="N174" i="14"/>
  <c r="L174" i="14"/>
  <c r="K174" i="14"/>
  <c r="J174" i="14"/>
  <c r="I174" i="14"/>
  <c r="H174" i="14"/>
  <c r="X173" i="14"/>
  <c r="W173" i="14"/>
  <c r="T173" i="14"/>
  <c r="S173" i="14"/>
  <c r="Q173" i="14"/>
  <c r="P173" i="14"/>
  <c r="N173" i="14"/>
  <c r="L173" i="14"/>
  <c r="K173" i="14"/>
  <c r="J173" i="14"/>
  <c r="I173" i="14"/>
  <c r="H173" i="14"/>
  <c r="X172" i="14"/>
  <c r="W172" i="14"/>
  <c r="T172" i="14"/>
  <c r="S172" i="14"/>
  <c r="Q172" i="14"/>
  <c r="P172" i="14"/>
  <c r="N172" i="14"/>
  <c r="L172" i="14"/>
  <c r="K172" i="14"/>
  <c r="J172" i="14"/>
  <c r="I172" i="14"/>
  <c r="H172" i="14"/>
  <c r="X171" i="14"/>
  <c r="W171" i="14"/>
  <c r="T171" i="14"/>
  <c r="S171" i="14"/>
  <c r="Q171" i="14"/>
  <c r="P171" i="14"/>
  <c r="N171" i="14"/>
  <c r="L171" i="14"/>
  <c r="K171" i="14"/>
  <c r="J171" i="14"/>
  <c r="I171" i="14"/>
  <c r="H171" i="14"/>
  <c r="X170" i="14"/>
  <c r="W170" i="14"/>
  <c r="T170" i="14"/>
  <c r="S170" i="14"/>
  <c r="Q170" i="14"/>
  <c r="P170" i="14"/>
  <c r="N170" i="14"/>
  <c r="L170" i="14"/>
  <c r="K170" i="14"/>
  <c r="J170" i="14"/>
  <c r="I170" i="14"/>
  <c r="H170" i="14"/>
  <c r="X169" i="14"/>
  <c r="W169" i="14"/>
  <c r="T169" i="14"/>
  <c r="S169" i="14"/>
  <c r="Q169" i="14"/>
  <c r="P169" i="14"/>
  <c r="N169" i="14"/>
  <c r="L169" i="14"/>
  <c r="K169" i="14"/>
  <c r="J169" i="14"/>
  <c r="I169" i="14"/>
  <c r="H169" i="14"/>
  <c r="X168" i="14"/>
  <c r="W168" i="14"/>
  <c r="T168" i="14"/>
  <c r="S168" i="14"/>
  <c r="Q168" i="14"/>
  <c r="P168" i="14"/>
  <c r="N168" i="14"/>
  <c r="L168" i="14"/>
  <c r="K168" i="14"/>
  <c r="J168" i="14"/>
  <c r="I168" i="14"/>
  <c r="H168" i="14"/>
  <c r="X167" i="14"/>
  <c r="W167" i="14"/>
  <c r="T167" i="14"/>
  <c r="S167" i="14"/>
  <c r="Q167" i="14"/>
  <c r="P167" i="14"/>
  <c r="N167" i="14"/>
  <c r="L167" i="14"/>
  <c r="K167" i="14"/>
  <c r="J167" i="14"/>
  <c r="I167" i="14"/>
  <c r="H167" i="14"/>
  <c r="X166" i="14"/>
  <c r="W166" i="14"/>
  <c r="T166" i="14"/>
  <c r="S166" i="14"/>
  <c r="Q166" i="14"/>
  <c r="P166" i="14"/>
  <c r="N166" i="14"/>
  <c r="L166" i="14"/>
  <c r="K166" i="14"/>
  <c r="J166" i="14"/>
  <c r="I166" i="14"/>
  <c r="H166" i="14"/>
  <c r="X165" i="14"/>
  <c r="W165" i="14"/>
  <c r="T165" i="14"/>
  <c r="S165" i="14"/>
  <c r="Q165" i="14"/>
  <c r="P165" i="14"/>
  <c r="N165" i="14"/>
  <c r="L165" i="14"/>
  <c r="K165" i="14"/>
  <c r="J165" i="14"/>
  <c r="I165" i="14"/>
  <c r="H165" i="14"/>
  <c r="X164" i="14"/>
  <c r="W164" i="14"/>
  <c r="T164" i="14"/>
  <c r="S164" i="14"/>
  <c r="Q164" i="14"/>
  <c r="P164" i="14"/>
  <c r="N164" i="14"/>
  <c r="L164" i="14"/>
  <c r="K164" i="14"/>
  <c r="J164" i="14"/>
  <c r="I164" i="14"/>
  <c r="H164" i="14"/>
  <c r="X163" i="14"/>
  <c r="W163" i="14"/>
  <c r="T163" i="14"/>
  <c r="S163" i="14"/>
  <c r="Q163" i="14"/>
  <c r="P163" i="14"/>
  <c r="N163" i="14"/>
  <c r="L163" i="14"/>
  <c r="K163" i="14"/>
  <c r="J163" i="14"/>
  <c r="I163" i="14"/>
  <c r="H163" i="14"/>
  <c r="X162" i="14"/>
  <c r="W162" i="14"/>
  <c r="T162" i="14"/>
  <c r="S162" i="14"/>
  <c r="Q162" i="14"/>
  <c r="P162" i="14"/>
  <c r="N162" i="14"/>
  <c r="L162" i="14"/>
  <c r="K162" i="14"/>
  <c r="J162" i="14"/>
  <c r="I162" i="14"/>
  <c r="H162" i="14"/>
  <c r="X161" i="14"/>
  <c r="W161" i="14"/>
  <c r="T161" i="14"/>
  <c r="S161" i="14"/>
  <c r="Q161" i="14"/>
  <c r="P161" i="14"/>
  <c r="N161" i="14"/>
  <c r="L161" i="14"/>
  <c r="K161" i="14"/>
  <c r="J161" i="14"/>
  <c r="I161" i="14"/>
  <c r="H161" i="14"/>
  <c r="X160" i="14"/>
  <c r="W160" i="14"/>
  <c r="T160" i="14"/>
  <c r="S160" i="14"/>
  <c r="Q160" i="14"/>
  <c r="P160" i="14"/>
  <c r="N160" i="14"/>
  <c r="L160" i="14"/>
  <c r="K160" i="14"/>
  <c r="J160" i="14"/>
  <c r="I160" i="14"/>
  <c r="H160" i="14"/>
  <c r="X159" i="14"/>
  <c r="W159" i="14"/>
  <c r="T159" i="14"/>
  <c r="S159" i="14"/>
  <c r="Q159" i="14"/>
  <c r="P159" i="14"/>
  <c r="N159" i="14"/>
  <c r="L159" i="14"/>
  <c r="K159" i="14"/>
  <c r="J159" i="14"/>
  <c r="I159" i="14"/>
  <c r="H159" i="14"/>
  <c r="X158" i="14"/>
  <c r="W158" i="14"/>
  <c r="T158" i="14"/>
  <c r="S158" i="14"/>
  <c r="Q158" i="14"/>
  <c r="P158" i="14"/>
  <c r="N158" i="14"/>
  <c r="L158" i="14"/>
  <c r="K158" i="14"/>
  <c r="J158" i="14"/>
  <c r="I158" i="14"/>
  <c r="H158" i="14"/>
  <c r="X157" i="14"/>
  <c r="W157" i="14"/>
  <c r="T157" i="14"/>
  <c r="S157" i="14"/>
  <c r="Q157" i="14"/>
  <c r="P157" i="14"/>
  <c r="N157" i="14"/>
  <c r="L157" i="14"/>
  <c r="K157" i="14"/>
  <c r="J157" i="14"/>
  <c r="I157" i="14"/>
  <c r="H157" i="14"/>
  <c r="X156" i="14"/>
  <c r="W156" i="14"/>
  <c r="T156" i="14"/>
  <c r="S156" i="14"/>
  <c r="Q156" i="14"/>
  <c r="P156" i="14"/>
  <c r="N156" i="14"/>
  <c r="L156" i="14"/>
  <c r="K156" i="14"/>
  <c r="J156" i="14"/>
  <c r="I156" i="14"/>
  <c r="H156" i="14"/>
  <c r="X155" i="14"/>
  <c r="W155" i="14"/>
  <c r="T155" i="14"/>
  <c r="S155" i="14"/>
  <c r="Q155" i="14"/>
  <c r="P155" i="14"/>
  <c r="N155" i="14"/>
  <c r="L155" i="14"/>
  <c r="K155" i="14"/>
  <c r="J155" i="14"/>
  <c r="I155" i="14"/>
  <c r="H155" i="14"/>
  <c r="X154" i="14"/>
  <c r="W154" i="14"/>
  <c r="T154" i="14"/>
  <c r="S154" i="14"/>
  <c r="Q154" i="14"/>
  <c r="P154" i="14"/>
  <c r="N154" i="14"/>
  <c r="L154" i="14"/>
  <c r="K154" i="14"/>
  <c r="J154" i="14"/>
  <c r="I154" i="14"/>
  <c r="H154" i="14"/>
  <c r="X153" i="14"/>
  <c r="W153" i="14"/>
  <c r="T153" i="14"/>
  <c r="S153" i="14"/>
  <c r="Q153" i="14"/>
  <c r="P153" i="14"/>
  <c r="N153" i="14"/>
  <c r="L153" i="14"/>
  <c r="K153" i="14"/>
  <c r="J153" i="14"/>
  <c r="I153" i="14"/>
  <c r="H153" i="14"/>
  <c r="X152" i="14"/>
  <c r="W152" i="14"/>
  <c r="T152" i="14"/>
  <c r="S152" i="14"/>
  <c r="Q152" i="14"/>
  <c r="P152" i="14"/>
  <c r="N152" i="14"/>
  <c r="L152" i="14"/>
  <c r="K152" i="14"/>
  <c r="J152" i="14"/>
  <c r="I152" i="14"/>
  <c r="H152" i="14"/>
  <c r="X151" i="14"/>
  <c r="W151" i="14"/>
  <c r="T151" i="14"/>
  <c r="S151" i="14"/>
  <c r="Q151" i="14"/>
  <c r="P151" i="14"/>
  <c r="N151" i="14"/>
  <c r="L151" i="14"/>
  <c r="K151" i="14"/>
  <c r="J151" i="14"/>
  <c r="I151" i="14"/>
  <c r="H151" i="14"/>
  <c r="X150" i="14"/>
  <c r="W150" i="14"/>
  <c r="T150" i="14"/>
  <c r="S150" i="14"/>
  <c r="Q150" i="14"/>
  <c r="P150" i="14"/>
  <c r="N150" i="14"/>
  <c r="L150" i="14"/>
  <c r="K150" i="14"/>
  <c r="J150" i="14"/>
  <c r="I150" i="14"/>
  <c r="H150" i="14"/>
  <c r="X149" i="14"/>
  <c r="W149" i="14"/>
  <c r="T149" i="14"/>
  <c r="S149" i="14"/>
  <c r="Q149" i="14"/>
  <c r="P149" i="14"/>
  <c r="N149" i="14"/>
  <c r="L149" i="14"/>
  <c r="K149" i="14"/>
  <c r="J149" i="14"/>
  <c r="I149" i="14"/>
  <c r="H149" i="14"/>
  <c r="X148" i="14"/>
  <c r="W148" i="14"/>
  <c r="T148" i="14"/>
  <c r="S148" i="14"/>
  <c r="Q148" i="14"/>
  <c r="P148" i="14"/>
  <c r="N148" i="14"/>
  <c r="L148" i="14"/>
  <c r="K148" i="14"/>
  <c r="J148" i="14"/>
  <c r="I148" i="14"/>
  <c r="H148" i="14"/>
  <c r="X147" i="14"/>
  <c r="W147" i="14"/>
  <c r="T147" i="14"/>
  <c r="S147" i="14"/>
  <c r="Q147" i="14"/>
  <c r="P147" i="14"/>
  <c r="N147" i="14"/>
  <c r="L147" i="14"/>
  <c r="K147" i="14"/>
  <c r="J147" i="14"/>
  <c r="I147" i="14"/>
  <c r="H147" i="14"/>
  <c r="X146" i="14"/>
  <c r="W146" i="14"/>
  <c r="T146" i="14"/>
  <c r="S146" i="14"/>
  <c r="Q146" i="14"/>
  <c r="P146" i="14"/>
  <c r="N146" i="14"/>
  <c r="L146" i="14"/>
  <c r="K146" i="14"/>
  <c r="J146" i="14"/>
  <c r="I146" i="14"/>
  <c r="H146" i="14"/>
  <c r="X145" i="14"/>
  <c r="W145" i="14"/>
  <c r="T145" i="14"/>
  <c r="S145" i="14"/>
  <c r="Q145" i="14"/>
  <c r="P145" i="14"/>
  <c r="N145" i="14"/>
  <c r="L145" i="14"/>
  <c r="K145" i="14"/>
  <c r="J145" i="14"/>
  <c r="I145" i="14"/>
  <c r="H145" i="14"/>
  <c r="X144" i="14"/>
  <c r="W144" i="14"/>
  <c r="T144" i="14"/>
  <c r="S144" i="14"/>
  <c r="Q144" i="14"/>
  <c r="P144" i="14"/>
  <c r="N144" i="14"/>
  <c r="L144" i="14"/>
  <c r="K144" i="14"/>
  <c r="J144" i="14"/>
  <c r="I144" i="14"/>
  <c r="H144" i="14"/>
  <c r="X143" i="14"/>
  <c r="W143" i="14"/>
  <c r="T143" i="14"/>
  <c r="S143" i="14"/>
  <c r="Q143" i="14"/>
  <c r="P143" i="14"/>
  <c r="N143" i="14"/>
  <c r="L143" i="14"/>
  <c r="K143" i="14"/>
  <c r="J143" i="14"/>
  <c r="I143" i="14"/>
  <c r="H143" i="14"/>
  <c r="X142" i="14"/>
  <c r="W142" i="14"/>
  <c r="T142" i="14"/>
  <c r="S142" i="14"/>
  <c r="Q142" i="14"/>
  <c r="P142" i="14"/>
  <c r="N142" i="14"/>
  <c r="L142" i="14"/>
  <c r="K142" i="14"/>
  <c r="J142" i="14"/>
  <c r="I142" i="14"/>
  <c r="H142" i="14"/>
  <c r="X141" i="14"/>
  <c r="W141" i="14"/>
  <c r="T141" i="14"/>
  <c r="S141" i="14"/>
  <c r="Q141" i="14"/>
  <c r="P141" i="14"/>
  <c r="N141" i="14"/>
  <c r="L141" i="14"/>
  <c r="K141" i="14"/>
  <c r="J141" i="14"/>
  <c r="I141" i="14"/>
  <c r="H141" i="14"/>
  <c r="X140" i="14"/>
  <c r="W140" i="14"/>
  <c r="T140" i="14"/>
  <c r="S140" i="14"/>
  <c r="Q140" i="14"/>
  <c r="P140" i="14"/>
  <c r="N140" i="14"/>
  <c r="L140" i="14"/>
  <c r="K140" i="14"/>
  <c r="J140" i="14"/>
  <c r="I140" i="14"/>
  <c r="H140" i="14"/>
  <c r="X139" i="14"/>
  <c r="W139" i="14"/>
  <c r="T139" i="14"/>
  <c r="S139" i="14"/>
  <c r="Q139" i="14"/>
  <c r="P139" i="14"/>
  <c r="N139" i="14"/>
  <c r="L139" i="14"/>
  <c r="K139" i="14"/>
  <c r="J139" i="14"/>
  <c r="I139" i="14"/>
  <c r="H139" i="14"/>
  <c r="X138" i="14"/>
  <c r="W138" i="14"/>
  <c r="T138" i="14"/>
  <c r="S138" i="14"/>
  <c r="Q138" i="14"/>
  <c r="P138" i="14"/>
  <c r="N138" i="14"/>
  <c r="L138" i="14"/>
  <c r="K138" i="14"/>
  <c r="J138" i="14"/>
  <c r="I138" i="14"/>
  <c r="H138" i="14"/>
  <c r="X137" i="14"/>
  <c r="W137" i="14"/>
  <c r="T137" i="14"/>
  <c r="S137" i="14"/>
  <c r="Q137" i="14"/>
  <c r="P137" i="14"/>
  <c r="N137" i="14"/>
  <c r="L137" i="14"/>
  <c r="K137" i="14"/>
  <c r="J137" i="14"/>
  <c r="I137" i="14"/>
  <c r="H137" i="14"/>
  <c r="X136" i="14"/>
  <c r="W136" i="14"/>
  <c r="T136" i="14"/>
  <c r="S136" i="14"/>
  <c r="Q136" i="14"/>
  <c r="P136" i="14"/>
  <c r="N136" i="14"/>
  <c r="L136" i="14"/>
  <c r="K136" i="14"/>
  <c r="J136" i="14"/>
  <c r="I136" i="14"/>
  <c r="H136" i="14"/>
  <c r="X135" i="14"/>
  <c r="W135" i="14"/>
  <c r="T135" i="14"/>
  <c r="S135" i="14"/>
  <c r="Q135" i="14"/>
  <c r="P135" i="14"/>
  <c r="N135" i="14"/>
  <c r="L135" i="14"/>
  <c r="K135" i="14"/>
  <c r="J135" i="14"/>
  <c r="I135" i="14"/>
  <c r="H135" i="14"/>
  <c r="X134" i="14"/>
  <c r="W134" i="14"/>
  <c r="T134" i="14"/>
  <c r="S134" i="14"/>
  <c r="Q134" i="14"/>
  <c r="P134" i="14"/>
  <c r="N134" i="14"/>
  <c r="L134" i="14"/>
  <c r="K134" i="14"/>
  <c r="J134" i="14"/>
  <c r="I134" i="14"/>
  <c r="H134" i="14"/>
  <c r="X133" i="14"/>
  <c r="W133" i="14"/>
  <c r="T133" i="14"/>
  <c r="S133" i="14"/>
  <c r="Q133" i="14"/>
  <c r="P133" i="14"/>
  <c r="N133" i="14"/>
  <c r="L133" i="14"/>
  <c r="K133" i="14"/>
  <c r="J133" i="14"/>
  <c r="I133" i="14"/>
  <c r="H133" i="14"/>
  <c r="X132" i="14"/>
  <c r="W132" i="14"/>
  <c r="T132" i="14"/>
  <c r="S132" i="14"/>
  <c r="Q132" i="14"/>
  <c r="P132" i="14"/>
  <c r="N132" i="14"/>
  <c r="L132" i="14"/>
  <c r="K132" i="14"/>
  <c r="J132" i="14"/>
  <c r="I132" i="14"/>
  <c r="H132" i="14"/>
  <c r="X131" i="14"/>
  <c r="W131" i="14"/>
  <c r="T131" i="14"/>
  <c r="S131" i="14"/>
  <c r="Q131" i="14"/>
  <c r="P131" i="14"/>
  <c r="N131" i="14"/>
  <c r="L131" i="14"/>
  <c r="K131" i="14"/>
  <c r="J131" i="14"/>
  <c r="I131" i="14"/>
  <c r="H131" i="14"/>
  <c r="X130" i="14"/>
  <c r="W130" i="14"/>
  <c r="T130" i="14"/>
  <c r="S130" i="14"/>
  <c r="Q130" i="14"/>
  <c r="P130" i="14"/>
  <c r="N130" i="14"/>
  <c r="L130" i="14"/>
  <c r="K130" i="14"/>
  <c r="J130" i="14"/>
  <c r="I130" i="14"/>
  <c r="H130" i="14"/>
  <c r="X129" i="14"/>
  <c r="W129" i="14"/>
  <c r="T129" i="14"/>
  <c r="S129" i="14"/>
  <c r="Q129" i="14"/>
  <c r="P129" i="14"/>
  <c r="N129" i="14"/>
  <c r="L129" i="14"/>
  <c r="K129" i="14"/>
  <c r="J129" i="14"/>
  <c r="I129" i="14"/>
  <c r="H129" i="14"/>
  <c r="X128" i="14"/>
  <c r="W128" i="14"/>
  <c r="T128" i="14"/>
  <c r="S128" i="14"/>
  <c r="Q128" i="14"/>
  <c r="P128" i="14"/>
  <c r="N128" i="14"/>
  <c r="L128" i="14"/>
  <c r="K128" i="14"/>
  <c r="J128" i="14"/>
  <c r="I128" i="14"/>
  <c r="H128" i="14"/>
  <c r="X127" i="14"/>
  <c r="W127" i="14"/>
  <c r="T127" i="14"/>
  <c r="S127" i="14"/>
  <c r="Q127" i="14"/>
  <c r="P127" i="14"/>
  <c r="N127" i="14"/>
  <c r="L127" i="14"/>
  <c r="K127" i="14"/>
  <c r="J127" i="14"/>
  <c r="I127" i="14"/>
  <c r="H127" i="14"/>
  <c r="X126" i="14"/>
  <c r="W126" i="14"/>
  <c r="T126" i="14"/>
  <c r="S126" i="14"/>
  <c r="Q126" i="14"/>
  <c r="P126" i="14"/>
  <c r="N126" i="14"/>
  <c r="L126" i="14"/>
  <c r="K126" i="14"/>
  <c r="J126" i="14"/>
  <c r="I126" i="14"/>
  <c r="H126" i="14"/>
  <c r="X125" i="14"/>
  <c r="W125" i="14"/>
  <c r="T125" i="14"/>
  <c r="S125" i="14"/>
  <c r="Q125" i="14"/>
  <c r="P125" i="14"/>
  <c r="N125" i="14"/>
  <c r="L125" i="14"/>
  <c r="K125" i="14"/>
  <c r="J125" i="14"/>
  <c r="I125" i="14"/>
  <c r="H125" i="14"/>
  <c r="X124" i="14"/>
  <c r="W124" i="14"/>
  <c r="T124" i="14"/>
  <c r="S124" i="14"/>
  <c r="Q124" i="14"/>
  <c r="P124" i="14"/>
  <c r="N124" i="14"/>
  <c r="L124" i="14"/>
  <c r="K124" i="14"/>
  <c r="J124" i="14"/>
  <c r="I124" i="14"/>
  <c r="H124" i="14"/>
  <c r="X123" i="14"/>
  <c r="W123" i="14"/>
  <c r="T123" i="14"/>
  <c r="S123" i="14"/>
  <c r="Q123" i="14"/>
  <c r="P123" i="14"/>
  <c r="N123" i="14"/>
  <c r="L123" i="14"/>
  <c r="K123" i="14"/>
  <c r="J123" i="14"/>
  <c r="I123" i="14"/>
  <c r="H123" i="14"/>
  <c r="X122" i="14"/>
  <c r="W122" i="14"/>
  <c r="T122" i="14"/>
  <c r="S122" i="14"/>
  <c r="Q122" i="14"/>
  <c r="P122" i="14"/>
  <c r="N122" i="14"/>
  <c r="L122" i="14"/>
  <c r="K122" i="14"/>
  <c r="J122" i="14"/>
  <c r="I122" i="14"/>
  <c r="H122" i="14"/>
  <c r="X121" i="14"/>
  <c r="W121" i="14"/>
  <c r="T121" i="14"/>
  <c r="S121" i="14"/>
  <c r="Q121" i="14"/>
  <c r="P121" i="14"/>
  <c r="N121" i="14"/>
  <c r="L121" i="14"/>
  <c r="K121" i="14"/>
  <c r="J121" i="14"/>
  <c r="I121" i="14"/>
  <c r="H121" i="14"/>
  <c r="X120" i="14"/>
  <c r="W120" i="14"/>
  <c r="T120" i="14"/>
  <c r="S120" i="14"/>
  <c r="Q120" i="14"/>
  <c r="P120" i="14"/>
  <c r="N120" i="14"/>
  <c r="L120" i="14"/>
  <c r="K120" i="14"/>
  <c r="J120" i="14"/>
  <c r="I120" i="14"/>
  <c r="H120" i="14"/>
  <c r="X119" i="14"/>
  <c r="W119" i="14"/>
  <c r="T119" i="14"/>
  <c r="S119" i="14"/>
  <c r="Q119" i="14"/>
  <c r="P119" i="14"/>
  <c r="N119" i="14"/>
  <c r="L119" i="14"/>
  <c r="K119" i="14"/>
  <c r="J119" i="14"/>
  <c r="I119" i="14"/>
  <c r="H119" i="14"/>
  <c r="X118" i="14"/>
  <c r="W118" i="14"/>
  <c r="T118" i="14"/>
  <c r="S118" i="14"/>
  <c r="Q118" i="14"/>
  <c r="P118" i="14"/>
  <c r="N118" i="14"/>
  <c r="L118" i="14"/>
  <c r="K118" i="14"/>
  <c r="J118" i="14"/>
  <c r="I118" i="14"/>
  <c r="H118" i="14"/>
  <c r="X117" i="14"/>
  <c r="W117" i="14"/>
  <c r="T117" i="14"/>
  <c r="S117" i="14"/>
  <c r="Q117" i="14"/>
  <c r="P117" i="14"/>
  <c r="N117" i="14"/>
  <c r="L117" i="14"/>
  <c r="K117" i="14"/>
  <c r="J117" i="14"/>
  <c r="I117" i="14"/>
  <c r="H117" i="14"/>
  <c r="X116" i="14"/>
  <c r="W116" i="14"/>
  <c r="T116" i="14"/>
  <c r="S116" i="14"/>
  <c r="Q116" i="14"/>
  <c r="P116" i="14"/>
  <c r="N116" i="14"/>
  <c r="L116" i="14"/>
  <c r="K116" i="14"/>
  <c r="J116" i="14"/>
  <c r="I116" i="14"/>
  <c r="H116" i="14"/>
  <c r="X115" i="14"/>
  <c r="W115" i="14"/>
  <c r="T115" i="14"/>
  <c r="S115" i="14"/>
  <c r="Q115" i="14"/>
  <c r="P115" i="14"/>
  <c r="N115" i="14"/>
  <c r="L115" i="14"/>
  <c r="K115" i="14"/>
  <c r="J115" i="14"/>
  <c r="I115" i="14"/>
  <c r="H115" i="14"/>
  <c r="X114" i="14"/>
  <c r="W114" i="14"/>
  <c r="T114" i="14"/>
  <c r="S114" i="14"/>
  <c r="Q114" i="14"/>
  <c r="P114" i="14"/>
  <c r="N114" i="14"/>
  <c r="L114" i="14"/>
  <c r="K114" i="14"/>
  <c r="J114" i="14"/>
  <c r="I114" i="14"/>
  <c r="H114" i="14"/>
  <c r="X113" i="14"/>
  <c r="W113" i="14"/>
  <c r="T113" i="14"/>
  <c r="S113" i="14"/>
  <c r="Q113" i="14"/>
  <c r="P113" i="14"/>
  <c r="N113" i="14"/>
  <c r="L113" i="14"/>
  <c r="K113" i="14"/>
  <c r="J113" i="14"/>
  <c r="I113" i="14"/>
  <c r="H113" i="14"/>
  <c r="X112" i="14"/>
  <c r="W112" i="14"/>
  <c r="T112" i="14"/>
  <c r="S112" i="14"/>
  <c r="Q112" i="14"/>
  <c r="P112" i="14"/>
  <c r="N112" i="14"/>
  <c r="L112" i="14"/>
  <c r="K112" i="14"/>
  <c r="J112" i="14"/>
  <c r="I112" i="14"/>
  <c r="H112" i="14"/>
  <c r="X111" i="14"/>
  <c r="W111" i="14"/>
  <c r="T111" i="14"/>
  <c r="S111" i="14"/>
  <c r="Q111" i="14"/>
  <c r="P111" i="14"/>
  <c r="N111" i="14"/>
  <c r="L111" i="14"/>
  <c r="K111" i="14"/>
  <c r="J111" i="14"/>
  <c r="I111" i="14"/>
  <c r="H111" i="14"/>
  <c r="X110" i="14"/>
  <c r="W110" i="14"/>
  <c r="T110" i="14"/>
  <c r="S110" i="14"/>
  <c r="Q110" i="14"/>
  <c r="P110" i="14"/>
  <c r="N110" i="14"/>
  <c r="L110" i="14"/>
  <c r="K110" i="14"/>
  <c r="J110" i="14"/>
  <c r="I110" i="14"/>
  <c r="H110" i="14"/>
  <c r="X109" i="14"/>
  <c r="W109" i="14"/>
  <c r="T109" i="14"/>
  <c r="S109" i="14"/>
  <c r="Q109" i="14"/>
  <c r="P109" i="14"/>
  <c r="N109" i="14"/>
  <c r="L109" i="14"/>
  <c r="K109" i="14"/>
  <c r="J109" i="14"/>
  <c r="I109" i="14"/>
  <c r="H109" i="14"/>
  <c r="X108" i="14"/>
  <c r="W108" i="14"/>
  <c r="T108" i="14"/>
  <c r="S108" i="14"/>
  <c r="Q108" i="14"/>
  <c r="P108" i="14"/>
  <c r="N108" i="14"/>
  <c r="L108" i="14"/>
  <c r="K108" i="14"/>
  <c r="J108" i="14"/>
  <c r="I108" i="14"/>
  <c r="H108" i="14"/>
  <c r="X107" i="14"/>
  <c r="W107" i="14"/>
  <c r="T107" i="14"/>
  <c r="S107" i="14"/>
  <c r="Q107" i="14"/>
  <c r="P107" i="14"/>
  <c r="N107" i="14"/>
  <c r="L107" i="14"/>
  <c r="K107" i="14"/>
  <c r="J107" i="14"/>
  <c r="I107" i="14"/>
  <c r="H107" i="14"/>
  <c r="X106" i="14"/>
  <c r="W106" i="14"/>
  <c r="T106" i="14"/>
  <c r="S106" i="14"/>
  <c r="Q106" i="14"/>
  <c r="P106" i="14"/>
  <c r="N106" i="14"/>
  <c r="L106" i="14"/>
  <c r="K106" i="14"/>
  <c r="J106" i="14"/>
  <c r="I106" i="14"/>
  <c r="H106" i="14"/>
  <c r="X105" i="14"/>
  <c r="W105" i="14"/>
  <c r="T105" i="14"/>
  <c r="S105" i="14"/>
  <c r="Q105" i="14"/>
  <c r="P105" i="14"/>
  <c r="N105" i="14"/>
  <c r="L105" i="14"/>
  <c r="K105" i="14"/>
  <c r="J105" i="14"/>
  <c r="I105" i="14"/>
  <c r="H105" i="14"/>
  <c r="X104" i="14"/>
  <c r="W104" i="14"/>
  <c r="T104" i="14"/>
  <c r="S104" i="14"/>
  <c r="Q104" i="14"/>
  <c r="P104" i="14"/>
  <c r="N104" i="14"/>
  <c r="L104" i="14"/>
  <c r="K104" i="14"/>
  <c r="J104" i="14"/>
  <c r="I104" i="14"/>
  <c r="H104" i="14"/>
  <c r="X103" i="14"/>
  <c r="W103" i="14"/>
  <c r="T103" i="14"/>
  <c r="S103" i="14"/>
  <c r="Q103" i="14"/>
  <c r="P103" i="14"/>
  <c r="N103" i="14"/>
  <c r="L103" i="14"/>
  <c r="K103" i="14"/>
  <c r="J103" i="14"/>
  <c r="I103" i="14"/>
  <c r="H103" i="14"/>
  <c r="X102" i="14"/>
  <c r="W102" i="14"/>
  <c r="T102" i="14"/>
  <c r="S102" i="14"/>
  <c r="Q102" i="14"/>
  <c r="P102" i="14"/>
  <c r="N102" i="14"/>
  <c r="L102" i="14"/>
  <c r="K102" i="14"/>
  <c r="J102" i="14"/>
  <c r="I102" i="14"/>
  <c r="H102" i="14"/>
  <c r="X101" i="14"/>
  <c r="W101" i="14"/>
  <c r="T101" i="14"/>
  <c r="S101" i="14"/>
  <c r="Q101" i="14"/>
  <c r="P101" i="14"/>
  <c r="N101" i="14"/>
  <c r="L101" i="14"/>
  <c r="K101" i="14"/>
  <c r="J101" i="14"/>
  <c r="I101" i="14"/>
  <c r="H101" i="14"/>
  <c r="X100" i="14"/>
  <c r="W100" i="14"/>
  <c r="T100" i="14"/>
  <c r="S100" i="14"/>
  <c r="Q100" i="14"/>
  <c r="P100" i="14"/>
  <c r="N100" i="14"/>
  <c r="L100" i="14"/>
  <c r="K100" i="14"/>
  <c r="J100" i="14"/>
  <c r="I100" i="14"/>
  <c r="H100" i="14"/>
  <c r="X99" i="14"/>
  <c r="W99" i="14"/>
  <c r="T99" i="14"/>
  <c r="S99" i="14"/>
  <c r="Q99" i="14"/>
  <c r="P99" i="14"/>
  <c r="N99" i="14"/>
  <c r="L99" i="14"/>
  <c r="K99" i="14"/>
  <c r="J99" i="14"/>
  <c r="I99" i="14"/>
  <c r="H99" i="14"/>
  <c r="X98" i="14"/>
  <c r="W98" i="14"/>
  <c r="T98" i="14"/>
  <c r="S98" i="14"/>
  <c r="Q98" i="14"/>
  <c r="P98" i="14"/>
  <c r="N98" i="14"/>
  <c r="L98" i="14"/>
  <c r="K98" i="14"/>
  <c r="J98" i="14"/>
  <c r="I98" i="14"/>
  <c r="H98" i="14"/>
  <c r="X97" i="14"/>
  <c r="W97" i="14"/>
  <c r="T97" i="14"/>
  <c r="S97" i="14"/>
  <c r="Q97" i="14"/>
  <c r="P97" i="14"/>
  <c r="N97" i="14"/>
  <c r="L97" i="14"/>
  <c r="K97" i="14"/>
  <c r="J97" i="14"/>
  <c r="I97" i="14"/>
  <c r="H97" i="14"/>
  <c r="X96" i="14"/>
  <c r="W96" i="14"/>
  <c r="T96" i="14"/>
  <c r="S96" i="14"/>
  <c r="Q96" i="14"/>
  <c r="P96" i="14"/>
  <c r="N96" i="14"/>
  <c r="L96" i="14"/>
  <c r="K96" i="14"/>
  <c r="J96" i="14"/>
  <c r="I96" i="14"/>
  <c r="H96" i="14"/>
  <c r="X95" i="14"/>
  <c r="W95" i="14"/>
  <c r="T95" i="14"/>
  <c r="S95" i="14"/>
  <c r="Q95" i="14"/>
  <c r="P95" i="14"/>
  <c r="N95" i="14"/>
  <c r="L95" i="14"/>
  <c r="K95" i="14"/>
  <c r="J95" i="14"/>
  <c r="I95" i="14"/>
  <c r="H95" i="14"/>
  <c r="X94" i="14"/>
  <c r="W94" i="14"/>
  <c r="T94" i="14"/>
  <c r="S94" i="14"/>
  <c r="Q94" i="14"/>
  <c r="P94" i="14"/>
  <c r="N94" i="14"/>
  <c r="L94" i="14"/>
  <c r="K94" i="14"/>
  <c r="J94" i="14"/>
  <c r="I94" i="14"/>
  <c r="H94" i="14"/>
  <c r="X93" i="14"/>
  <c r="W93" i="14"/>
  <c r="T93" i="14"/>
  <c r="S93" i="14"/>
  <c r="Q93" i="14"/>
  <c r="P93" i="14"/>
  <c r="N93" i="14"/>
  <c r="L93" i="14"/>
  <c r="K93" i="14"/>
  <c r="J93" i="14"/>
  <c r="I93" i="14"/>
  <c r="H93" i="14"/>
  <c r="X92" i="14"/>
  <c r="W92" i="14"/>
  <c r="T92" i="14"/>
  <c r="S92" i="14"/>
  <c r="Q92" i="14"/>
  <c r="P92" i="14"/>
  <c r="N92" i="14"/>
  <c r="L92" i="14"/>
  <c r="K92" i="14"/>
  <c r="J92" i="14"/>
  <c r="I92" i="14"/>
  <c r="H92" i="14"/>
  <c r="X91" i="14"/>
  <c r="W91" i="14"/>
  <c r="T91" i="14"/>
  <c r="S91" i="14"/>
  <c r="Q91" i="14"/>
  <c r="P91" i="14"/>
  <c r="N91" i="14"/>
  <c r="L91" i="14"/>
  <c r="K91" i="14"/>
  <c r="J91" i="14"/>
  <c r="I91" i="14"/>
  <c r="H91" i="14"/>
  <c r="X90" i="14"/>
  <c r="W90" i="14"/>
  <c r="T90" i="14"/>
  <c r="S90" i="14"/>
  <c r="Q90" i="14"/>
  <c r="P90" i="14"/>
  <c r="N90" i="14"/>
  <c r="L90" i="14"/>
  <c r="K90" i="14"/>
  <c r="J90" i="14"/>
  <c r="I90" i="14"/>
  <c r="H90" i="14"/>
  <c r="X89" i="14"/>
  <c r="W89" i="14"/>
  <c r="T89" i="14"/>
  <c r="S89" i="14"/>
  <c r="Q89" i="14"/>
  <c r="P89" i="14"/>
  <c r="N89" i="14"/>
  <c r="L89" i="14"/>
  <c r="K89" i="14"/>
  <c r="J89" i="14"/>
  <c r="I89" i="14"/>
  <c r="H89" i="14"/>
  <c r="X88" i="14"/>
  <c r="W88" i="14"/>
  <c r="T88" i="14"/>
  <c r="S88" i="14"/>
  <c r="Q88" i="14"/>
  <c r="P88" i="14"/>
  <c r="N88" i="14"/>
  <c r="L88" i="14"/>
  <c r="K88" i="14"/>
  <c r="J88" i="14"/>
  <c r="I88" i="14"/>
  <c r="H88" i="14"/>
  <c r="X87" i="14"/>
  <c r="W87" i="14"/>
  <c r="T87" i="14"/>
  <c r="S87" i="14"/>
  <c r="Q87" i="14"/>
  <c r="P87" i="14"/>
  <c r="N87" i="14"/>
  <c r="L87" i="14"/>
  <c r="K87" i="14"/>
  <c r="J87" i="14"/>
  <c r="I87" i="14"/>
  <c r="H87" i="14"/>
  <c r="X86" i="14"/>
  <c r="W86" i="14"/>
  <c r="T86" i="14"/>
  <c r="S86" i="14"/>
  <c r="Q86" i="14"/>
  <c r="P86" i="14"/>
  <c r="N86" i="14"/>
  <c r="L86" i="14"/>
  <c r="K86" i="14"/>
  <c r="J86" i="14"/>
  <c r="I86" i="14"/>
  <c r="H86" i="14"/>
  <c r="X85" i="14"/>
  <c r="W85" i="14"/>
  <c r="T85" i="14"/>
  <c r="S85" i="14"/>
  <c r="Q85" i="14"/>
  <c r="P85" i="14"/>
  <c r="N85" i="14"/>
  <c r="L85" i="14"/>
  <c r="K85" i="14"/>
  <c r="J85" i="14"/>
  <c r="I85" i="14"/>
  <c r="H85" i="14"/>
  <c r="X84" i="14"/>
  <c r="W84" i="14"/>
  <c r="T84" i="14"/>
  <c r="S84" i="14"/>
  <c r="Q84" i="14"/>
  <c r="P84" i="14"/>
  <c r="N84" i="14"/>
  <c r="L84" i="14"/>
  <c r="K84" i="14"/>
  <c r="J84" i="14"/>
  <c r="I84" i="14"/>
  <c r="H84" i="14"/>
  <c r="X83" i="14"/>
  <c r="W83" i="14"/>
  <c r="T83" i="14"/>
  <c r="S83" i="14"/>
  <c r="Q83" i="14"/>
  <c r="P83" i="14"/>
  <c r="N83" i="14"/>
  <c r="L83" i="14"/>
  <c r="K83" i="14"/>
  <c r="J83" i="14"/>
  <c r="I83" i="14"/>
  <c r="H83" i="14"/>
  <c r="X82" i="14"/>
  <c r="W82" i="14"/>
  <c r="T82" i="14"/>
  <c r="S82" i="14"/>
  <c r="Q82" i="14"/>
  <c r="P82" i="14"/>
  <c r="N82" i="14"/>
  <c r="L82" i="14"/>
  <c r="K82" i="14"/>
  <c r="J82" i="14"/>
  <c r="I82" i="14"/>
  <c r="H82" i="14"/>
  <c r="X81" i="14"/>
  <c r="W81" i="14"/>
  <c r="T81" i="14"/>
  <c r="S81" i="14"/>
  <c r="Q81" i="14"/>
  <c r="P81" i="14"/>
  <c r="N81" i="14"/>
  <c r="L81" i="14"/>
  <c r="K81" i="14"/>
  <c r="J81" i="14"/>
  <c r="I81" i="14"/>
  <c r="H81" i="14"/>
  <c r="X80" i="14"/>
  <c r="W80" i="14"/>
  <c r="T80" i="14"/>
  <c r="S80" i="14"/>
  <c r="Q80" i="14"/>
  <c r="P80" i="14"/>
  <c r="N80" i="14"/>
  <c r="L80" i="14"/>
  <c r="K80" i="14"/>
  <c r="J80" i="14"/>
  <c r="I80" i="14"/>
  <c r="H80" i="14"/>
  <c r="X79" i="14"/>
  <c r="W79" i="14"/>
  <c r="T79" i="14"/>
  <c r="S79" i="14"/>
  <c r="Q79" i="14"/>
  <c r="P79" i="14"/>
  <c r="N79" i="14"/>
  <c r="L79" i="14"/>
  <c r="K79" i="14"/>
  <c r="J79" i="14"/>
  <c r="I79" i="14"/>
  <c r="H79" i="14"/>
  <c r="X78" i="14"/>
  <c r="W78" i="14"/>
  <c r="T78" i="14"/>
  <c r="S78" i="14"/>
  <c r="Q78" i="14"/>
  <c r="P78" i="14"/>
  <c r="N78" i="14"/>
  <c r="L78" i="14"/>
  <c r="K78" i="14"/>
  <c r="J78" i="14"/>
  <c r="I78" i="14"/>
  <c r="H78" i="14"/>
  <c r="X77" i="14"/>
  <c r="W77" i="14"/>
  <c r="T77" i="14"/>
  <c r="S77" i="14"/>
  <c r="Q77" i="14"/>
  <c r="P77" i="14"/>
  <c r="N77" i="14"/>
  <c r="L77" i="14"/>
  <c r="K77" i="14"/>
  <c r="J77" i="14"/>
  <c r="I77" i="14"/>
  <c r="H77" i="14"/>
  <c r="X76" i="14"/>
  <c r="W76" i="14"/>
  <c r="T76" i="14"/>
  <c r="S76" i="14"/>
  <c r="Q76" i="14"/>
  <c r="P76" i="14"/>
  <c r="N76" i="14"/>
  <c r="L76" i="14"/>
  <c r="K76" i="14"/>
  <c r="J76" i="14"/>
  <c r="I76" i="14"/>
  <c r="H76" i="14"/>
  <c r="X75" i="14"/>
  <c r="W75" i="14"/>
  <c r="T75" i="14"/>
  <c r="S75" i="14"/>
  <c r="Q75" i="14"/>
  <c r="P75" i="14"/>
  <c r="N75" i="14"/>
  <c r="L75" i="14"/>
  <c r="K75" i="14"/>
  <c r="J75" i="14"/>
  <c r="I75" i="14"/>
  <c r="H75" i="14"/>
  <c r="X74" i="14"/>
  <c r="W74" i="14"/>
  <c r="T74" i="14"/>
  <c r="S74" i="14"/>
  <c r="Q74" i="14"/>
  <c r="P74" i="14"/>
  <c r="N74" i="14"/>
  <c r="L74" i="14"/>
  <c r="K74" i="14"/>
  <c r="J74" i="14"/>
  <c r="I74" i="14"/>
  <c r="H74" i="14"/>
  <c r="X73" i="14"/>
  <c r="W73" i="14"/>
  <c r="T73" i="14"/>
  <c r="S73" i="14"/>
  <c r="Q73" i="14"/>
  <c r="P73" i="14"/>
  <c r="N73" i="14"/>
  <c r="L73" i="14"/>
  <c r="K73" i="14"/>
  <c r="J73" i="14"/>
  <c r="I73" i="14"/>
  <c r="H73" i="14"/>
  <c r="X72" i="14"/>
  <c r="W72" i="14"/>
  <c r="T72" i="14"/>
  <c r="S72" i="14"/>
  <c r="Q72" i="14"/>
  <c r="P72" i="14"/>
  <c r="N72" i="14"/>
  <c r="L72" i="14"/>
  <c r="K72" i="14"/>
  <c r="J72" i="14"/>
  <c r="I72" i="14"/>
  <c r="H72" i="14"/>
  <c r="X71" i="14"/>
  <c r="W71" i="14"/>
  <c r="T71" i="14"/>
  <c r="S71" i="14"/>
  <c r="Q71" i="14"/>
  <c r="P71" i="14"/>
  <c r="N71" i="14"/>
  <c r="L71" i="14"/>
  <c r="K71" i="14"/>
  <c r="J71" i="14"/>
  <c r="I71" i="14"/>
  <c r="H71" i="14"/>
  <c r="X70" i="14"/>
  <c r="W70" i="14"/>
  <c r="T70" i="14"/>
  <c r="S70" i="14"/>
  <c r="Q70" i="14"/>
  <c r="P70" i="14"/>
  <c r="N70" i="14"/>
  <c r="L70" i="14"/>
  <c r="K70" i="14"/>
  <c r="J70" i="14"/>
  <c r="I70" i="14"/>
  <c r="H70" i="14"/>
  <c r="X69" i="14"/>
  <c r="W69" i="14"/>
  <c r="T69" i="14"/>
  <c r="S69" i="14"/>
  <c r="Q69" i="14"/>
  <c r="P69" i="14"/>
  <c r="N69" i="14"/>
  <c r="L69" i="14"/>
  <c r="K69" i="14"/>
  <c r="J69" i="14"/>
  <c r="I69" i="14"/>
  <c r="H69" i="14"/>
  <c r="X68" i="14"/>
  <c r="W68" i="14"/>
  <c r="T68" i="14"/>
  <c r="S68" i="14"/>
  <c r="Q68" i="14"/>
  <c r="P68" i="14"/>
  <c r="N68" i="14"/>
  <c r="L68" i="14"/>
  <c r="K68" i="14"/>
  <c r="J68" i="14"/>
  <c r="I68" i="14"/>
  <c r="H68" i="14"/>
  <c r="X67" i="14"/>
  <c r="W67" i="14"/>
  <c r="T67" i="14"/>
  <c r="S67" i="14"/>
  <c r="Q67" i="14"/>
  <c r="P67" i="14"/>
  <c r="N67" i="14"/>
  <c r="L67" i="14"/>
  <c r="K67" i="14"/>
  <c r="J67" i="14"/>
  <c r="I67" i="14"/>
  <c r="H67" i="14"/>
  <c r="X66" i="14"/>
  <c r="W66" i="14"/>
  <c r="T66" i="14"/>
  <c r="S66" i="14"/>
  <c r="Q66" i="14"/>
  <c r="P66" i="14"/>
  <c r="N66" i="14"/>
  <c r="L66" i="14"/>
  <c r="K66" i="14"/>
  <c r="J66" i="14"/>
  <c r="I66" i="14"/>
  <c r="H66" i="14"/>
  <c r="X65" i="14"/>
  <c r="W65" i="14"/>
  <c r="T65" i="14"/>
  <c r="S65" i="14"/>
  <c r="Q65" i="14"/>
  <c r="P65" i="14"/>
  <c r="N65" i="14"/>
  <c r="L65" i="14"/>
  <c r="K65" i="14"/>
  <c r="J65" i="14"/>
  <c r="I65" i="14"/>
  <c r="H65" i="14"/>
  <c r="X64" i="14"/>
  <c r="W64" i="14"/>
  <c r="T64" i="14"/>
  <c r="S64" i="14"/>
  <c r="Q64" i="14"/>
  <c r="P64" i="14"/>
  <c r="N64" i="14"/>
  <c r="L64" i="14"/>
  <c r="K64" i="14"/>
  <c r="J64" i="14"/>
  <c r="I64" i="14"/>
  <c r="H64" i="14"/>
  <c r="X63" i="14"/>
  <c r="W63" i="14"/>
  <c r="T63" i="14"/>
  <c r="S63" i="14"/>
  <c r="Q63" i="14"/>
  <c r="P63" i="14"/>
  <c r="N63" i="14"/>
  <c r="L63" i="14"/>
  <c r="K63" i="14"/>
  <c r="J63" i="14"/>
  <c r="I63" i="14"/>
  <c r="H63" i="14"/>
  <c r="X62" i="14"/>
  <c r="W62" i="14"/>
  <c r="T62" i="14"/>
  <c r="S62" i="14"/>
  <c r="Q62" i="14"/>
  <c r="P62" i="14"/>
  <c r="N62" i="14"/>
  <c r="L62" i="14"/>
  <c r="K62" i="14"/>
  <c r="J62" i="14"/>
  <c r="I62" i="14"/>
  <c r="H62" i="14"/>
  <c r="X61" i="14"/>
  <c r="W61" i="14"/>
  <c r="T61" i="14"/>
  <c r="S61" i="14"/>
  <c r="Q61" i="14"/>
  <c r="P61" i="14"/>
  <c r="N61" i="14"/>
  <c r="L61" i="14"/>
  <c r="K61" i="14"/>
  <c r="J61" i="14"/>
  <c r="I61" i="14"/>
  <c r="H61" i="14"/>
  <c r="X60" i="14"/>
  <c r="W60" i="14"/>
  <c r="T60" i="14"/>
  <c r="S60" i="14"/>
  <c r="Q60" i="14"/>
  <c r="P60" i="14"/>
  <c r="N60" i="14"/>
  <c r="L60" i="14"/>
  <c r="K60" i="14"/>
  <c r="J60" i="14"/>
  <c r="I60" i="14"/>
  <c r="H60" i="14"/>
  <c r="X59" i="14"/>
  <c r="W59" i="14"/>
  <c r="T59" i="14"/>
  <c r="S59" i="14"/>
  <c r="Q59" i="14"/>
  <c r="P59" i="14"/>
  <c r="N59" i="14"/>
  <c r="L59" i="14"/>
  <c r="K59" i="14"/>
  <c r="J59" i="14"/>
  <c r="I59" i="14"/>
  <c r="H59" i="14"/>
  <c r="X58" i="14"/>
  <c r="W58" i="14"/>
  <c r="T58" i="14"/>
  <c r="S58" i="14"/>
  <c r="Q58" i="14"/>
  <c r="P58" i="14"/>
  <c r="N58" i="14"/>
  <c r="L58" i="14"/>
  <c r="K58" i="14"/>
  <c r="J58" i="14"/>
  <c r="I58" i="14"/>
  <c r="H58" i="14"/>
  <c r="X57" i="14"/>
  <c r="W57" i="14"/>
  <c r="T57" i="14"/>
  <c r="S57" i="14"/>
  <c r="Q57" i="14"/>
  <c r="P57" i="14"/>
  <c r="N57" i="14"/>
  <c r="L57" i="14"/>
  <c r="K57" i="14"/>
  <c r="J57" i="14"/>
  <c r="I57" i="14"/>
  <c r="H57" i="14"/>
  <c r="X56" i="14"/>
  <c r="W56" i="14"/>
  <c r="T56" i="14"/>
  <c r="S56" i="14"/>
  <c r="Q56" i="14"/>
  <c r="P56" i="14"/>
  <c r="N56" i="14"/>
  <c r="L56" i="14"/>
  <c r="K56" i="14"/>
  <c r="J56" i="14"/>
  <c r="I56" i="14"/>
  <c r="H56" i="14"/>
  <c r="X55" i="14"/>
  <c r="W55" i="14"/>
  <c r="T55" i="14"/>
  <c r="S55" i="14"/>
  <c r="Q55" i="14"/>
  <c r="P55" i="14"/>
  <c r="N55" i="14"/>
  <c r="L55" i="14"/>
  <c r="K55" i="14"/>
  <c r="J55" i="14"/>
  <c r="I55" i="14"/>
  <c r="H55" i="14"/>
  <c r="X54" i="14"/>
  <c r="W54" i="14"/>
  <c r="T54" i="14"/>
  <c r="S54" i="14"/>
  <c r="Q54" i="14"/>
  <c r="P54" i="14"/>
  <c r="N54" i="14"/>
  <c r="L54" i="14"/>
  <c r="K54" i="14"/>
  <c r="J54" i="14"/>
  <c r="I54" i="14"/>
  <c r="H54" i="14"/>
  <c r="X53" i="14"/>
  <c r="W53" i="14"/>
  <c r="T53" i="14"/>
  <c r="S53" i="14"/>
  <c r="Q53" i="14"/>
  <c r="P53" i="14"/>
  <c r="N53" i="14"/>
  <c r="L53" i="14"/>
  <c r="K53" i="14"/>
  <c r="J53" i="14"/>
  <c r="I53" i="14"/>
  <c r="H53" i="14"/>
  <c r="X52" i="14"/>
  <c r="W52" i="14"/>
  <c r="T52" i="14"/>
  <c r="S52" i="14"/>
  <c r="Q52" i="14"/>
  <c r="P52" i="14"/>
  <c r="N52" i="14"/>
  <c r="L52" i="14"/>
  <c r="K52" i="14"/>
  <c r="J52" i="14"/>
  <c r="I52" i="14"/>
  <c r="H52" i="14"/>
  <c r="X51" i="14"/>
  <c r="W51" i="14"/>
  <c r="T51" i="14"/>
  <c r="S51" i="14"/>
  <c r="Q51" i="14"/>
  <c r="P51" i="14"/>
  <c r="N51" i="14"/>
  <c r="L51" i="14"/>
  <c r="K51" i="14"/>
  <c r="J51" i="14"/>
  <c r="I51" i="14"/>
  <c r="H51" i="14"/>
  <c r="X50" i="14"/>
  <c r="W50" i="14"/>
  <c r="T50" i="14"/>
  <c r="S50" i="14"/>
  <c r="Q50" i="14"/>
  <c r="P50" i="14"/>
  <c r="N50" i="14"/>
  <c r="L50" i="14"/>
  <c r="K50" i="14"/>
  <c r="J50" i="14"/>
  <c r="I50" i="14"/>
  <c r="H50" i="14"/>
  <c r="X49" i="14"/>
  <c r="W49" i="14"/>
  <c r="T49" i="14"/>
  <c r="S49" i="14"/>
  <c r="Q49" i="14"/>
  <c r="P49" i="14"/>
  <c r="N49" i="14"/>
  <c r="L49" i="14"/>
  <c r="K49" i="14"/>
  <c r="J49" i="14"/>
  <c r="I49" i="14"/>
  <c r="H49" i="14"/>
  <c r="X48" i="14"/>
  <c r="W48" i="14"/>
  <c r="T48" i="14"/>
  <c r="S48" i="14"/>
  <c r="Q48" i="14"/>
  <c r="P48" i="14"/>
  <c r="N48" i="14"/>
  <c r="L48" i="14"/>
  <c r="K48" i="14"/>
  <c r="J48" i="14"/>
  <c r="I48" i="14"/>
  <c r="H48" i="14"/>
  <c r="X47" i="14"/>
  <c r="W47" i="14"/>
  <c r="T47" i="14"/>
  <c r="S47" i="14"/>
  <c r="Q47" i="14"/>
  <c r="P47" i="14"/>
  <c r="N47" i="14"/>
  <c r="L47" i="14"/>
  <c r="K47" i="14"/>
  <c r="J47" i="14"/>
  <c r="I47" i="14"/>
  <c r="H47" i="14"/>
  <c r="X46" i="14"/>
  <c r="W46" i="14"/>
  <c r="T46" i="14"/>
  <c r="S46" i="14"/>
  <c r="Q46" i="14"/>
  <c r="P46" i="14"/>
  <c r="N46" i="14"/>
  <c r="L46" i="14"/>
  <c r="K46" i="14"/>
  <c r="J46" i="14"/>
  <c r="I46" i="14"/>
  <c r="H46" i="14"/>
  <c r="X45" i="14"/>
  <c r="W45" i="14"/>
  <c r="T45" i="14"/>
  <c r="S45" i="14"/>
  <c r="Q45" i="14"/>
  <c r="P45" i="14"/>
  <c r="N45" i="14"/>
  <c r="L45" i="14"/>
  <c r="K45" i="14"/>
  <c r="J45" i="14"/>
  <c r="I45" i="14"/>
  <c r="H45" i="14"/>
  <c r="X44" i="14"/>
  <c r="W44" i="14"/>
  <c r="T44" i="14"/>
  <c r="S44" i="14"/>
  <c r="Q44" i="14"/>
  <c r="P44" i="14"/>
  <c r="N44" i="14"/>
  <c r="L44" i="14"/>
  <c r="K44" i="14"/>
  <c r="J44" i="14"/>
  <c r="I44" i="14"/>
  <c r="H44" i="14"/>
  <c r="X43" i="14"/>
  <c r="W43" i="14"/>
  <c r="T43" i="14"/>
  <c r="S43" i="14"/>
  <c r="Q43" i="14"/>
  <c r="P43" i="14"/>
  <c r="N43" i="14"/>
  <c r="L43" i="14"/>
  <c r="K43" i="14"/>
  <c r="J43" i="14"/>
  <c r="I43" i="14"/>
  <c r="H43" i="14"/>
  <c r="X42" i="14"/>
  <c r="W42" i="14"/>
  <c r="T42" i="14"/>
  <c r="S42" i="14"/>
  <c r="Q42" i="14"/>
  <c r="P42" i="14"/>
  <c r="N42" i="14"/>
  <c r="L42" i="14"/>
  <c r="K42" i="14"/>
  <c r="J42" i="14"/>
  <c r="I42" i="14"/>
  <c r="H42" i="14"/>
  <c r="X41" i="14"/>
  <c r="W41" i="14"/>
  <c r="T41" i="14"/>
  <c r="S41" i="14"/>
  <c r="Q41" i="14"/>
  <c r="P41" i="14"/>
  <c r="N41" i="14"/>
  <c r="L41" i="14"/>
  <c r="K41" i="14"/>
  <c r="J41" i="14"/>
  <c r="I41" i="14"/>
  <c r="H41" i="14"/>
  <c r="X40" i="14"/>
  <c r="W40" i="14"/>
  <c r="T40" i="14"/>
  <c r="S40" i="14"/>
  <c r="Q40" i="14"/>
  <c r="P40" i="14"/>
  <c r="N40" i="14"/>
  <c r="L40" i="14"/>
  <c r="K40" i="14"/>
  <c r="J40" i="14"/>
  <c r="I40" i="14"/>
  <c r="H40" i="14"/>
  <c r="X39" i="14"/>
  <c r="W39" i="14"/>
  <c r="T39" i="14"/>
  <c r="S39" i="14"/>
  <c r="Q39" i="14"/>
  <c r="P39" i="14"/>
  <c r="N39" i="14"/>
  <c r="L39" i="14"/>
  <c r="K39" i="14"/>
  <c r="J39" i="14"/>
  <c r="I39" i="14"/>
  <c r="H39" i="14"/>
  <c r="X38" i="14"/>
  <c r="W38" i="14"/>
  <c r="T38" i="14"/>
  <c r="S38" i="14"/>
  <c r="Q38" i="14"/>
  <c r="P38" i="14"/>
  <c r="N38" i="14"/>
  <c r="L38" i="14"/>
  <c r="K38" i="14"/>
  <c r="J38" i="14"/>
  <c r="I38" i="14"/>
  <c r="H38" i="14"/>
  <c r="X37" i="14"/>
  <c r="W37" i="14"/>
  <c r="T37" i="14"/>
  <c r="S37" i="14"/>
  <c r="Q37" i="14"/>
  <c r="P37" i="14"/>
  <c r="N37" i="14"/>
  <c r="L37" i="14"/>
  <c r="K37" i="14"/>
  <c r="J37" i="14"/>
  <c r="I37" i="14"/>
  <c r="H37" i="14"/>
  <c r="X36" i="14"/>
  <c r="W36" i="14"/>
  <c r="T36" i="14"/>
  <c r="S36" i="14"/>
  <c r="Q36" i="14"/>
  <c r="P36" i="14"/>
  <c r="N36" i="14"/>
  <c r="L36" i="14"/>
  <c r="K36" i="14"/>
  <c r="J36" i="14"/>
  <c r="I36" i="14"/>
  <c r="H36" i="14"/>
  <c r="X35" i="14"/>
  <c r="W35" i="14"/>
  <c r="T35" i="14"/>
  <c r="S35" i="14"/>
  <c r="Q35" i="14"/>
  <c r="P35" i="14"/>
  <c r="N35" i="14"/>
  <c r="L35" i="14"/>
  <c r="K35" i="14"/>
  <c r="J35" i="14"/>
  <c r="I35" i="14"/>
  <c r="H35" i="14"/>
  <c r="X34" i="14"/>
  <c r="W34" i="14"/>
  <c r="T34" i="14"/>
  <c r="S34" i="14"/>
  <c r="Q34" i="14"/>
  <c r="P34" i="14"/>
  <c r="N34" i="14"/>
  <c r="L34" i="14"/>
  <c r="K34" i="14"/>
  <c r="J34" i="14"/>
  <c r="I34" i="14"/>
  <c r="H34" i="14"/>
  <c r="X33" i="14"/>
  <c r="W33" i="14"/>
  <c r="T33" i="14"/>
  <c r="S33" i="14"/>
  <c r="Q33" i="14"/>
  <c r="P33" i="14"/>
  <c r="N33" i="14"/>
  <c r="L33" i="14"/>
  <c r="K33" i="14"/>
  <c r="J33" i="14"/>
  <c r="I33" i="14"/>
  <c r="H33" i="14"/>
  <c r="X32" i="14"/>
  <c r="W32" i="14"/>
  <c r="T32" i="14"/>
  <c r="S32" i="14"/>
  <c r="Q32" i="14"/>
  <c r="P32" i="14"/>
  <c r="N32" i="14"/>
  <c r="L32" i="14"/>
  <c r="K32" i="14"/>
  <c r="J32" i="14"/>
  <c r="I32" i="14"/>
  <c r="H32" i="14"/>
  <c r="X31" i="14"/>
  <c r="W31" i="14"/>
  <c r="T31" i="14"/>
  <c r="S31" i="14"/>
  <c r="Q31" i="14"/>
  <c r="P31" i="14"/>
  <c r="N31" i="14"/>
  <c r="L31" i="14"/>
  <c r="K31" i="14"/>
  <c r="J31" i="14"/>
  <c r="I31" i="14"/>
  <c r="H31" i="14"/>
  <c r="X30" i="14"/>
  <c r="W30" i="14"/>
  <c r="T30" i="14"/>
  <c r="S30" i="14"/>
  <c r="Q30" i="14"/>
  <c r="P30" i="14"/>
  <c r="N30" i="14"/>
  <c r="L30" i="14"/>
  <c r="K30" i="14"/>
  <c r="J30" i="14"/>
  <c r="I30" i="14"/>
  <c r="H30" i="14"/>
  <c r="X29" i="14"/>
  <c r="W29" i="14"/>
  <c r="T29" i="14"/>
  <c r="S29" i="14"/>
  <c r="Q29" i="14"/>
  <c r="P29" i="14"/>
  <c r="N29" i="14"/>
  <c r="L29" i="14"/>
  <c r="K29" i="14"/>
  <c r="J29" i="14"/>
  <c r="I29" i="14"/>
  <c r="H29" i="14"/>
  <c r="X28" i="14"/>
  <c r="W28" i="14"/>
  <c r="T28" i="14"/>
  <c r="S28" i="14"/>
  <c r="Q28" i="14"/>
  <c r="P28" i="14"/>
  <c r="N28" i="14"/>
  <c r="L28" i="14"/>
  <c r="K28" i="14"/>
  <c r="J28" i="14"/>
  <c r="I28" i="14"/>
  <c r="H28" i="14"/>
  <c r="X27" i="14"/>
  <c r="W27" i="14"/>
  <c r="T27" i="14"/>
  <c r="S27" i="14"/>
  <c r="Q27" i="14"/>
  <c r="P27" i="14"/>
  <c r="N27" i="14"/>
  <c r="L27" i="14"/>
  <c r="K27" i="14"/>
  <c r="J27" i="14"/>
  <c r="I27" i="14"/>
  <c r="H27" i="14"/>
  <c r="X26" i="14"/>
  <c r="W26" i="14"/>
  <c r="T26" i="14"/>
  <c r="S26" i="14"/>
  <c r="Q26" i="14"/>
  <c r="P26" i="14"/>
  <c r="N26" i="14"/>
  <c r="L26" i="14"/>
  <c r="K26" i="14"/>
  <c r="J26" i="14"/>
  <c r="I26" i="14"/>
  <c r="H26" i="14"/>
  <c r="X25" i="14"/>
  <c r="W25" i="14"/>
  <c r="T25" i="14"/>
  <c r="S25" i="14"/>
  <c r="Q25" i="14"/>
  <c r="P25" i="14"/>
  <c r="N25" i="14"/>
  <c r="L25" i="14"/>
  <c r="K25" i="14"/>
  <c r="J25" i="14"/>
  <c r="I25" i="14"/>
  <c r="H25" i="14"/>
  <c r="X24" i="14"/>
  <c r="W24" i="14"/>
  <c r="T24" i="14"/>
  <c r="S24" i="14"/>
  <c r="Q24" i="14"/>
  <c r="P24" i="14"/>
  <c r="N24" i="14"/>
  <c r="L24" i="14"/>
  <c r="K24" i="14"/>
  <c r="J24" i="14"/>
  <c r="I24" i="14"/>
  <c r="H24" i="14"/>
  <c r="X23" i="14"/>
  <c r="W23" i="14"/>
  <c r="T23" i="14"/>
  <c r="S23" i="14"/>
  <c r="Q23" i="14"/>
  <c r="P23" i="14"/>
  <c r="N23" i="14"/>
  <c r="L23" i="14"/>
  <c r="K23" i="14"/>
  <c r="J23" i="14"/>
  <c r="I23" i="14"/>
  <c r="H23" i="14"/>
  <c r="X22" i="14"/>
  <c r="W22" i="14"/>
  <c r="T22" i="14"/>
  <c r="S22" i="14"/>
  <c r="Q22" i="14"/>
  <c r="P22" i="14"/>
  <c r="N22" i="14"/>
  <c r="L22" i="14"/>
  <c r="K22" i="14"/>
  <c r="J22" i="14"/>
  <c r="I22" i="14"/>
  <c r="H22" i="14"/>
  <c r="X21" i="14"/>
  <c r="W21" i="14"/>
  <c r="T21" i="14"/>
  <c r="S21" i="14"/>
  <c r="Q21" i="14"/>
  <c r="P21" i="14"/>
  <c r="N21" i="14"/>
  <c r="L21" i="14"/>
  <c r="K21" i="14"/>
  <c r="J21" i="14"/>
  <c r="I21" i="14"/>
  <c r="H21" i="14"/>
  <c r="X20" i="14"/>
  <c r="W20" i="14"/>
  <c r="T20" i="14"/>
  <c r="S20" i="14"/>
  <c r="Q20" i="14"/>
  <c r="P20" i="14"/>
  <c r="N20" i="14"/>
  <c r="L20" i="14"/>
  <c r="K20" i="14"/>
  <c r="J20" i="14"/>
  <c r="I20" i="14"/>
  <c r="H20" i="14"/>
  <c r="X19" i="14"/>
  <c r="W19" i="14"/>
  <c r="T19" i="14"/>
  <c r="S19" i="14"/>
  <c r="Q19" i="14"/>
  <c r="P19" i="14"/>
  <c r="N19" i="14"/>
  <c r="L19" i="14"/>
  <c r="K19" i="14"/>
  <c r="J19" i="14"/>
  <c r="I19" i="14"/>
  <c r="H19" i="14"/>
  <c r="X18" i="14"/>
  <c r="W18" i="14"/>
  <c r="T18" i="14"/>
  <c r="S18" i="14"/>
  <c r="Q18" i="14"/>
  <c r="P18" i="14"/>
  <c r="N18" i="14"/>
  <c r="L18" i="14"/>
  <c r="K18" i="14"/>
  <c r="J18" i="14"/>
  <c r="I18" i="14"/>
  <c r="H18" i="14"/>
  <c r="X17" i="14"/>
  <c r="W17" i="14"/>
  <c r="T17" i="14"/>
  <c r="S17" i="14"/>
  <c r="Q17" i="14"/>
  <c r="P17" i="14"/>
  <c r="N17" i="14"/>
  <c r="L17" i="14"/>
  <c r="K17" i="14"/>
  <c r="J17" i="14"/>
  <c r="I17" i="14"/>
  <c r="H17" i="14"/>
  <c r="X16" i="14"/>
  <c r="W16" i="14"/>
  <c r="T16" i="14"/>
  <c r="S16" i="14"/>
  <c r="Q16" i="14"/>
  <c r="P16" i="14"/>
  <c r="N16" i="14"/>
  <c r="L16" i="14"/>
  <c r="K16" i="14"/>
  <c r="J16" i="14"/>
  <c r="I16" i="14"/>
  <c r="H16" i="14"/>
  <c r="X15" i="14"/>
  <c r="W15" i="14"/>
  <c r="T15" i="14"/>
  <c r="S15" i="14"/>
  <c r="Q15" i="14"/>
  <c r="P15" i="14"/>
  <c r="N15" i="14"/>
  <c r="L15" i="14"/>
  <c r="K15" i="14"/>
  <c r="J15" i="14"/>
  <c r="I15" i="14"/>
  <c r="H15" i="14"/>
  <c r="X14" i="14"/>
  <c r="W14" i="14"/>
  <c r="T14" i="14"/>
  <c r="S14" i="14"/>
  <c r="Q14" i="14"/>
  <c r="P14" i="14"/>
  <c r="N14" i="14"/>
  <c r="L14" i="14"/>
  <c r="K14" i="14"/>
  <c r="J14" i="14"/>
  <c r="I14" i="14"/>
  <c r="H14" i="14"/>
  <c r="X13" i="14"/>
  <c r="W13" i="14"/>
  <c r="T13" i="14"/>
  <c r="S13" i="14"/>
  <c r="Q13" i="14"/>
  <c r="P13" i="14"/>
  <c r="N13" i="14"/>
  <c r="L13" i="14"/>
  <c r="K13" i="14"/>
  <c r="J13" i="14"/>
  <c r="I13" i="14"/>
  <c r="H13" i="14"/>
  <c r="X12" i="14"/>
  <c r="W12" i="14"/>
  <c r="T12" i="14"/>
  <c r="S12" i="14"/>
  <c r="Q12" i="14"/>
  <c r="P12" i="14"/>
  <c r="N12" i="14"/>
  <c r="L12" i="14"/>
  <c r="K12" i="14"/>
  <c r="J12" i="14"/>
  <c r="I12" i="14"/>
  <c r="H12" i="14"/>
  <c r="X11" i="14"/>
  <c r="W11" i="14"/>
  <c r="T11" i="14"/>
  <c r="S11" i="14"/>
  <c r="Q11" i="14"/>
  <c r="P11" i="14"/>
  <c r="N11" i="14"/>
  <c r="L11" i="14"/>
  <c r="K11" i="14"/>
  <c r="J11" i="14"/>
  <c r="I11" i="14"/>
  <c r="H11" i="14"/>
  <c r="X10" i="14"/>
  <c r="W10" i="14"/>
  <c r="T10" i="14"/>
  <c r="S10" i="14"/>
  <c r="Q10" i="14"/>
  <c r="P10" i="14"/>
  <c r="N10" i="14"/>
  <c r="U4" i="14" s="1"/>
  <c r="L10" i="14"/>
  <c r="K10" i="14"/>
  <c r="J10" i="14"/>
  <c r="I10" i="14"/>
  <c r="H10" i="14"/>
  <c r="D6" i="14"/>
  <c r="C6" i="14"/>
  <c r="A6" i="14"/>
  <c r="M10" i="13"/>
  <c r="Q10" i="13"/>
  <c r="Q11" i="13"/>
  <c r="G12" i="13"/>
  <c r="I12" i="13" s="1"/>
  <c r="Q12" i="13"/>
  <c r="Q13" i="13"/>
  <c r="M14" i="13"/>
  <c r="Q14" i="13"/>
  <c r="Q15" i="13"/>
  <c r="G16" i="13"/>
  <c r="I16" i="13" s="1"/>
  <c r="Q16" i="13"/>
  <c r="Q17" i="13"/>
  <c r="M18" i="13"/>
  <c r="Q18" i="13"/>
  <c r="O301" i="13"/>
  <c r="M301" i="13"/>
  <c r="G301" i="13"/>
  <c r="O300" i="13"/>
  <c r="M300" i="13"/>
  <c r="G300" i="13"/>
  <c r="O299" i="13"/>
  <c r="M299" i="13"/>
  <c r="G299" i="13"/>
  <c r="O298" i="13"/>
  <c r="M298" i="13"/>
  <c r="G298" i="13"/>
  <c r="O297" i="13"/>
  <c r="M297" i="13"/>
  <c r="G297" i="13"/>
  <c r="O296" i="13"/>
  <c r="M296" i="13"/>
  <c r="G296" i="13"/>
  <c r="O295" i="13"/>
  <c r="M295" i="13"/>
  <c r="G295" i="13"/>
  <c r="O294" i="13"/>
  <c r="M294" i="13"/>
  <c r="G294" i="13"/>
  <c r="O293" i="13"/>
  <c r="M293" i="13"/>
  <c r="G293" i="13"/>
  <c r="O292" i="13"/>
  <c r="M292" i="13"/>
  <c r="G292" i="13"/>
  <c r="O291" i="13"/>
  <c r="M291" i="13"/>
  <c r="G291" i="13"/>
  <c r="O290" i="13"/>
  <c r="M290" i="13"/>
  <c r="G290" i="13"/>
  <c r="O289" i="13"/>
  <c r="M289" i="13"/>
  <c r="G289" i="13"/>
  <c r="O288" i="13"/>
  <c r="M288" i="13"/>
  <c r="G288" i="13"/>
  <c r="O287" i="13"/>
  <c r="M287" i="13"/>
  <c r="G287" i="13"/>
  <c r="O286" i="13"/>
  <c r="M286" i="13"/>
  <c r="G286" i="13"/>
  <c r="O285" i="13"/>
  <c r="M285" i="13"/>
  <c r="G285" i="13"/>
  <c r="O284" i="13"/>
  <c r="M284" i="13"/>
  <c r="G284" i="13"/>
  <c r="O283" i="13"/>
  <c r="M283" i="13"/>
  <c r="G283" i="13"/>
  <c r="O282" i="13"/>
  <c r="M282" i="13"/>
  <c r="G282" i="13"/>
  <c r="O281" i="13"/>
  <c r="M281" i="13"/>
  <c r="G281" i="13"/>
  <c r="O280" i="13"/>
  <c r="M280" i="13"/>
  <c r="G280" i="13"/>
  <c r="O279" i="13"/>
  <c r="M279" i="13"/>
  <c r="G279" i="13"/>
  <c r="O278" i="13"/>
  <c r="M278" i="13"/>
  <c r="G278" i="13"/>
  <c r="O277" i="13"/>
  <c r="M277" i="13"/>
  <c r="G277" i="13"/>
  <c r="O276" i="13"/>
  <c r="M276" i="13"/>
  <c r="G276" i="13"/>
  <c r="O275" i="13"/>
  <c r="M275" i="13"/>
  <c r="G275" i="13"/>
  <c r="O274" i="13"/>
  <c r="M274" i="13"/>
  <c r="G274" i="13"/>
  <c r="O273" i="13"/>
  <c r="M273" i="13"/>
  <c r="G273" i="13"/>
  <c r="O272" i="13"/>
  <c r="M272" i="13"/>
  <c r="G272" i="13"/>
  <c r="O271" i="13"/>
  <c r="M271" i="13"/>
  <c r="G271" i="13"/>
  <c r="O270" i="13"/>
  <c r="M270" i="13"/>
  <c r="G270" i="13"/>
  <c r="O269" i="13"/>
  <c r="M269" i="13"/>
  <c r="G269" i="13"/>
  <c r="O268" i="13"/>
  <c r="M268" i="13"/>
  <c r="G268" i="13"/>
  <c r="O267" i="13"/>
  <c r="M267" i="13"/>
  <c r="G267" i="13"/>
  <c r="O266" i="13"/>
  <c r="M266" i="13"/>
  <c r="G266" i="13"/>
  <c r="O265" i="13"/>
  <c r="M265" i="13"/>
  <c r="G265" i="13"/>
  <c r="O264" i="13"/>
  <c r="M264" i="13"/>
  <c r="G264" i="13"/>
  <c r="O263" i="13"/>
  <c r="M263" i="13"/>
  <c r="G263" i="13"/>
  <c r="O262" i="13"/>
  <c r="M262" i="13"/>
  <c r="G262" i="13"/>
  <c r="O261" i="13"/>
  <c r="M261" i="13"/>
  <c r="G261" i="13"/>
  <c r="O260" i="13"/>
  <c r="M260" i="13"/>
  <c r="G260" i="13"/>
  <c r="O259" i="13"/>
  <c r="M259" i="13"/>
  <c r="G259" i="13"/>
  <c r="O258" i="13"/>
  <c r="M258" i="13"/>
  <c r="G258" i="13"/>
  <c r="O257" i="13"/>
  <c r="M257" i="13"/>
  <c r="G257" i="13"/>
  <c r="O256" i="13"/>
  <c r="M256" i="13"/>
  <c r="G256" i="13"/>
  <c r="O255" i="13"/>
  <c r="M255" i="13"/>
  <c r="G255" i="13"/>
  <c r="O254" i="13"/>
  <c r="M254" i="13"/>
  <c r="G254" i="13"/>
  <c r="O253" i="13"/>
  <c r="M253" i="13"/>
  <c r="G253" i="13"/>
  <c r="O252" i="13"/>
  <c r="M252" i="13"/>
  <c r="G252" i="13"/>
  <c r="O251" i="13"/>
  <c r="M251" i="13"/>
  <c r="G251" i="13"/>
  <c r="O250" i="13"/>
  <c r="M250" i="13"/>
  <c r="G250" i="13"/>
  <c r="O249" i="13"/>
  <c r="M249" i="13"/>
  <c r="G249" i="13"/>
  <c r="O248" i="13"/>
  <c r="M248" i="13"/>
  <c r="G248" i="13"/>
  <c r="O247" i="13"/>
  <c r="M247" i="13"/>
  <c r="G247" i="13"/>
  <c r="O246" i="13"/>
  <c r="M246" i="13"/>
  <c r="G246" i="13"/>
  <c r="O245" i="13"/>
  <c r="M245" i="13"/>
  <c r="G245" i="13"/>
  <c r="O244" i="13"/>
  <c r="M244" i="13"/>
  <c r="G244" i="13"/>
  <c r="O243" i="13"/>
  <c r="M243" i="13"/>
  <c r="G243" i="13"/>
  <c r="O242" i="13"/>
  <c r="M242" i="13"/>
  <c r="G242" i="13"/>
  <c r="O241" i="13"/>
  <c r="M241" i="13"/>
  <c r="G241" i="13"/>
  <c r="O240" i="13"/>
  <c r="M240" i="13"/>
  <c r="G240" i="13"/>
  <c r="O239" i="13"/>
  <c r="M239" i="13"/>
  <c r="G239" i="13"/>
  <c r="O238" i="13"/>
  <c r="M238" i="13"/>
  <c r="G238" i="13"/>
  <c r="O237" i="13"/>
  <c r="M237" i="13"/>
  <c r="G237" i="13"/>
  <c r="O236" i="13"/>
  <c r="M236" i="13"/>
  <c r="G236" i="13"/>
  <c r="O235" i="13"/>
  <c r="M235" i="13"/>
  <c r="G235" i="13"/>
  <c r="O234" i="13"/>
  <c r="M234" i="13"/>
  <c r="G234" i="13"/>
  <c r="O233" i="13"/>
  <c r="M233" i="13"/>
  <c r="G233" i="13"/>
  <c r="O232" i="13"/>
  <c r="M232" i="13"/>
  <c r="G232" i="13"/>
  <c r="O231" i="13"/>
  <c r="M231" i="13"/>
  <c r="G231" i="13"/>
  <c r="O230" i="13"/>
  <c r="M230" i="13"/>
  <c r="G230" i="13"/>
  <c r="O229" i="13"/>
  <c r="M229" i="13"/>
  <c r="G229" i="13"/>
  <c r="O228" i="13"/>
  <c r="M228" i="13"/>
  <c r="G228" i="13"/>
  <c r="O227" i="13"/>
  <c r="M227" i="13"/>
  <c r="G227" i="13"/>
  <c r="O226" i="13"/>
  <c r="M226" i="13"/>
  <c r="G226" i="13"/>
  <c r="O225" i="13"/>
  <c r="M225" i="13"/>
  <c r="G225" i="13"/>
  <c r="O224" i="13"/>
  <c r="M224" i="13"/>
  <c r="G224" i="13"/>
  <c r="O223" i="13"/>
  <c r="M223" i="13"/>
  <c r="G223" i="13"/>
  <c r="O222" i="13"/>
  <c r="M222" i="13"/>
  <c r="G222" i="13"/>
  <c r="O221" i="13"/>
  <c r="M221" i="13"/>
  <c r="G221" i="13"/>
  <c r="O220" i="13"/>
  <c r="M220" i="13"/>
  <c r="G220" i="13"/>
  <c r="O219" i="13"/>
  <c r="M219" i="13"/>
  <c r="G219" i="13"/>
  <c r="O218" i="13"/>
  <c r="M218" i="13"/>
  <c r="G218" i="13"/>
  <c r="O217" i="13"/>
  <c r="M217" i="13"/>
  <c r="G217" i="13"/>
  <c r="O216" i="13"/>
  <c r="M216" i="13"/>
  <c r="G216" i="13"/>
  <c r="O215" i="13"/>
  <c r="M215" i="13"/>
  <c r="G215" i="13"/>
  <c r="O214" i="13"/>
  <c r="M214" i="13"/>
  <c r="G214" i="13"/>
  <c r="O213" i="13"/>
  <c r="M213" i="13"/>
  <c r="G213" i="13"/>
  <c r="O212" i="13"/>
  <c r="M212" i="13"/>
  <c r="G212" i="13"/>
  <c r="O211" i="13"/>
  <c r="M211" i="13"/>
  <c r="G211" i="13"/>
  <c r="O210" i="13"/>
  <c r="M210" i="13"/>
  <c r="G210" i="13"/>
  <c r="O209" i="13"/>
  <c r="M209" i="13"/>
  <c r="G209" i="13"/>
  <c r="O208" i="13"/>
  <c r="M208" i="13"/>
  <c r="G208" i="13"/>
  <c r="O207" i="13"/>
  <c r="M207" i="13"/>
  <c r="G207" i="13"/>
  <c r="O206" i="13"/>
  <c r="M206" i="13"/>
  <c r="G206" i="13"/>
  <c r="O205" i="13"/>
  <c r="M205" i="13"/>
  <c r="G205" i="13"/>
  <c r="O204" i="13"/>
  <c r="M204" i="13"/>
  <c r="G204" i="13"/>
  <c r="O203" i="13"/>
  <c r="M203" i="13"/>
  <c r="G203" i="13"/>
  <c r="O202" i="13"/>
  <c r="M202" i="13"/>
  <c r="G202" i="13"/>
  <c r="O201" i="13"/>
  <c r="M201" i="13"/>
  <c r="G201" i="13"/>
  <c r="O200" i="13"/>
  <c r="M200" i="13"/>
  <c r="G200" i="13"/>
  <c r="O199" i="13"/>
  <c r="M199" i="13"/>
  <c r="G199" i="13"/>
  <c r="O198" i="13"/>
  <c r="M198" i="13"/>
  <c r="G198" i="13"/>
  <c r="O197" i="13"/>
  <c r="M197" i="13"/>
  <c r="G197" i="13"/>
  <c r="O196" i="13"/>
  <c r="M196" i="13"/>
  <c r="G196" i="13"/>
  <c r="O195" i="13"/>
  <c r="M195" i="13"/>
  <c r="G195" i="13"/>
  <c r="O194" i="13"/>
  <c r="M194" i="13"/>
  <c r="G194" i="13"/>
  <c r="O193" i="13"/>
  <c r="M193" i="13"/>
  <c r="G193" i="13"/>
  <c r="O192" i="13"/>
  <c r="M192" i="13"/>
  <c r="G192" i="13"/>
  <c r="O191" i="13"/>
  <c r="M191" i="13"/>
  <c r="G191" i="13"/>
  <c r="O190" i="13"/>
  <c r="M190" i="13"/>
  <c r="G190" i="13"/>
  <c r="O189" i="13"/>
  <c r="M189" i="13"/>
  <c r="G189" i="13"/>
  <c r="O188" i="13"/>
  <c r="M188" i="13"/>
  <c r="G188" i="13"/>
  <c r="O187" i="13"/>
  <c r="M187" i="13"/>
  <c r="G187" i="13"/>
  <c r="O186" i="13"/>
  <c r="M186" i="13"/>
  <c r="G186" i="13"/>
  <c r="O185" i="13"/>
  <c r="M185" i="13"/>
  <c r="G185" i="13"/>
  <c r="O184" i="13"/>
  <c r="M184" i="13"/>
  <c r="G184" i="13"/>
  <c r="O183" i="13"/>
  <c r="M183" i="13"/>
  <c r="G183" i="13"/>
  <c r="O182" i="13"/>
  <c r="M182" i="13"/>
  <c r="G182" i="13"/>
  <c r="O181" i="13"/>
  <c r="M181" i="13"/>
  <c r="G181" i="13"/>
  <c r="O180" i="13"/>
  <c r="M180" i="13"/>
  <c r="G180" i="13"/>
  <c r="O179" i="13"/>
  <c r="M179" i="13"/>
  <c r="G179" i="13"/>
  <c r="O178" i="13"/>
  <c r="M178" i="13"/>
  <c r="G178" i="13"/>
  <c r="O177" i="13"/>
  <c r="M177" i="13"/>
  <c r="G177" i="13"/>
  <c r="O176" i="13"/>
  <c r="M176" i="13"/>
  <c r="G176" i="13"/>
  <c r="O175" i="13"/>
  <c r="M175" i="13"/>
  <c r="G175" i="13"/>
  <c r="O174" i="13"/>
  <c r="M174" i="13"/>
  <c r="G174" i="13"/>
  <c r="O173" i="13"/>
  <c r="M173" i="13"/>
  <c r="G173" i="13"/>
  <c r="O172" i="13"/>
  <c r="M172" i="13"/>
  <c r="G172" i="13"/>
  <c r="O171" i="13"/>
  <c r="M171" i="13"/>
  <c r="G171" i="13"/>
  <c r="O170" i="13"/>
  <c r="M170" i="13"/>
  <c r="G170" i="13"/>
  <c r="O169" i="13"/>
  <c r="M169" i="13"/>
  <c r="G169" i="13"/>
  <c r="O168" i="13"/>
  <c r="M168" i="13"/>
  <c r="G168" i="13"/>
  <c r="O167" i="13"/>
  <c r="M167" i="13"/>
  <c r="G167" i="13"/>
  <c r="O166" i="13"/>
  <c r="M166" i="13"/>
  <c r="G166" i="13"/>
  <c r="O165" i="13"/>
  <c r="M165" i="13"/>
  <c r="G165" i="13"/>
  <c r="O164" i="13"/>
  <c r="M164" i="13"/>
  <c r="G164" i="13"/>
  <c r="O163" i="13"/>
  <c r="M163" i="13"/>
  <c r="G163" i="13"/>
  <c r="O162" i="13"/>
  <c r="M162" i="13"/>
  <c r="G162" i="13"/>
  <c r="O161" i="13"/>
  <c r="M161" i="13"/>
  <c r="G161" i="13"/>
  <c r="O160" i="13"/>
  <c r="M160" i="13"/>
  <c r="G160" i="13"/>
  <c r="O159" i="13"/>
  <c r="M159" i="13"/>
  <c r="G159" i="13"/>
  <c r="O158" i="13"/>
  <c r="M158" i="13"/>
  <c r="G158" i="13"/>
  <c r="O157" i="13"/>
  <c r="M157" i="13"/>
  <c r="G157" i="13"/>
  <c r="O156" i="13"/>
  <c r="M156" i="13"/>
  <c r="G156" i="13"/>
  <c r="O155" i="13"/>
  <c r="M155" i="13"/>
  <c r="G155" i="13"/>
  <c r="O154" i="13"/>
  <c r="M154" i="13"/>
  <c r="G154" i="13"/>
  <c r="O153" i="13"/>
  <c r="M153" i="13"/>
  <c r="G153" i="13"/>
  <c r="O152" i="13"/>
  <c r="M152" i="13"/>
  <c r="G152" i="13"/>
  <c r="O151" i="13"/>
  <c r="M151" i="13"/>
  <c r="G151" i="13"/>
  <c r="O150" i="13"/>
  <c r="M150" i="13"/>
  <c r="G150" i="13"/>
  <c r="O149" i="13"/>
  <c r="M149" i="13"/>
  <c r="G149" i="13"/>
  <c r="O148" i="13"/>
  <c r="M148" i="13"/>
  <c r="G148" i="13"/>
  <c r="O147" i="13"/>
  <c r="M147" i="13"/>
  <c r="G147" i="13"/>
  <c r="O146" i="13"/>
  <c r="M146" i="13"/>
  <c r="G146" i="13"/>
  <c r="O145" i="13"/>
  <c r="M145" i="13"/>
  <c r="G145" i="13"/>
  <c r="O144" i="13"/>
  <c r="M144" i="13"/>
  <c r="G144" i="13"/>
  <c r="O143" i="13"/>
  <c r="M143" i="13"/>
  <c r="G143" i="13"/>
  <c r="O142" i="13"/>
  <c r="M142" i="13"/>
  <c r="G142" i="13"/>
  <c r="O141" i="13"/>
  <c r="M141" i="13"/>
  <c r="G141" i="13"/>
  <c r="O140" i="13"/>
  <c r="M140" i="13"/>
  <c r="G140" i="13"/>
  <c r="O139" i="13"/>
  <c r="M139" i="13"/>
  <c r="G139" i="13"/>
  <c r="O138" i="13"/>
  <c r="M138" i="13"/>
  <c r="G138" i="13"/>
  <c r="O137" i="13"/>
  <c r="M137" i="13"/>
  <c r="G137" i="13"/>
  <c r="O136" i="13"/>
  <c r="M136" i="13"/>
  <c r="G136" i="13"/>
  <c r="O135" i="13"/>
  <c r="M135" i="13"/>
  <c r="G135" i="13"/>
  <c r="O134" i="13"/>
  <c r="M134" i="13"/>
  <c r="G134" i="13"/>
  <c r="O133" i="13"/>
  <c r="M133" i="13"/>
  <c r="G133" i="13"/>
  <c r="O132" i="13"/>
  <c r="M132" i="13"/>
  <c r="G132" i="13"/>
  <c r="O131" i="13"/>
  <c r="M131" i="13"/>
  <c r="G131" i="13"/>
  <c r="O130" i="13"/>
  <c r="M130" i="13"/>
  <c r="G130" i="13"/>
  <c r="O129" i="13"/>
  <c r="M129" i="13"/>
  <c r="G129" i="13"/>
  <c r="O128" i="13"/>
  <c r="M128" i="13"/>
  <c r="G128" i="13"/>
  <c r="O127" i="13"/>
  <c r="M127" i="13"/>
  <c r="G127" i="13"/>
  <c r="O126" i="13"/>
  <c r="M126" i="13"/>
  <c r="G126" i="13"/>
  <c r="O125" i="13"/>
  <c r="M125" i="13"/>
  <c r="G125" i="13"/>
  <c r="O124" i="13"/>
  <c r="M124" i="13"/>
  <c r="G124" i="13"/>
  <c r="O123" i="13"/>
  <c r="M123" i="13"/>
  <c r="G123" i="13"/>
  <c r="O122" i="13"/>
  <c r="M122" i="13"/>
  <c r="G122" i="13"/>
  <c r="O121" i="13"/>
  <c r="M121" i="13"/>
  <c r="G121" i="13"/>
  <c r="O120" i="13"/>
  <c r="M120" i="13"/>
  <c r="G120" i="13"/>
  <c r="O119" i="13"/>
  <c r="M119" i="13"/>
  <c r="G119" i="13"/>
  <c r="O118" i="13"/>
  <c r="M118" i="13"/>
  <c r="G118" i="13"/>
  <c r="O117" i="13"/>
  <c r="M117" i="13"/>
  <c r="G117" i="13"/>
  <c r="O116" i="13"/>
  <c r="M116" i="13"/>
  <c r="G116" i="13"/>
  <c r="O115" i="13"/>
  <c r="M115" i="13"/>
  <c r="G115" i="13"/>
  <c r="O114" i="13"/>
  <c r="M114" i="13"/>
  <c r="G114" i="13"/>
  <c r="O113" i="13"/>
  <c r="M113" i="13"/>
  <c r="G113" i="13"/>
  <c r="O112" i="13"/>
  <c r="M112" i="13"/>
  <c r="G112" i="13"/>
  <c r="O111" i="13"/>
  <c r="M111" i="13"/>
  <c r="G111" i="13"/>
  <c r="O110" i="13"/>
  <c r="M110" i="13"/>
  <c r="G110" i="13"/>
  <c r="O109" i="13"/>
  <c r="M109" i="13"/>
  <c r="G109" i="13"/>
  <c r="O108" i="13"/>
  <c r="M108" i="13"/>
  <c r="G108" i="13"/>
  <c r="O107" i="13"/>
  <c r="M107" i="13"/>
  <c r="G107" i="13"/>
  <c r="O106" i="13"/>
  <c r="M106" i="13"/>
  <c r="G106" i="13"/>
  <c r="O105" i="13"/>
  <c r="M105" i="13"/>
  <c r="G105" i="13"/>
  <c r="O104" i="13"/>
  <c r="M104" i="13"/>
  <c r="G104" i="13"/>
  <c r="O103" i="13"/>
  <c r="M103" i="13"/>
  <c r="G103" i="13"/>
  <c r="O102" i="13"/>
  <c r="M102" i="13"/>
  <c r="G102" i="13"/>
  <c r="O101" i="13"/>
  <c r="M101" i="13"/>
  <c r="G101" i="13"/>
  <c r="O100" i="13"/>
  <c r="M100" i="13"/>
  <c r="G100" i="13"/>
  <c r="O99" i="13"/>
  <c r="M99" i="13"/>
  <c r="G99" i="13"/>
  <c r="O98" i="13"/>
  <c r="M98" i="13"/>
  <c r="G98" i="13"/>
  <c r="O97" i="13"/>
  <c r="M97" i="13"/>
  <c r="G97" i="13"/>
  <c r="O96" i="13"/>
  <c r="M96" i="13"/>
  <c r="G96" i="13"/>
  <c r="O95" i="13"/>
  <c r="M95" i="13"/>
  <c r="G95" i="13"/>
  <c r="O94" i="13"/>
  <c r="M94" i="13"/>
  <c r="G94" i="13"/>
  <c r="O93" i="13"/>
  <c r="M93" i="13"/>
  <c r="G93" i="13"/>
  <c r="O92" i="13"/>
  <c r="M92" i="13"/>
  <c r="G92" i="13"/>
  <c r="O91" i="13"/>
  <c r="M91" i="13"/>
  <c r="G91" i="13"/>
  <c r="O90" i="13"/>
  <c r="M90" i="13"/>
  <c r="G90" i="13"/>
  <c r="O89" i="13"/>
  <c r="M89" i="13"/>
  <c r="G89" i="13"/>
  <c r="O88" i="13"/>
  <c r="M88" i="13"/>
  <c r="G88" i="13"/>
  <c r="O87" i="13"/>
  <c r="M87" i="13"/>
  <c r="G87" i="13"/>
  <c r="O86" i="13"/>
  <c r="M86" i="13"/>
  <c r="G86" i="13"/>
  <c r="O85" i="13"/>
  <c r="M85" i="13"/>
  <c r="G85" i="13"/>
  <c r="O84" i="13"/>
  <c r="M84" i="13"/>
  <c r="G84" i="13"/>
  <c r="O83" i="13"/>
  <c r="M83" i="13"/>
  <c r="G83" i="13"/>
  <c r="O82" i="13"/>
  <c r="M82" i="13"/>
  <c r="G82" i="13"/>
  <c r="O81" i="13"/>
  <c r="M81" i="13"/>
  <c r="G81" i="13"/>
  <c r="O80" i="13"/>
  <c r="M80" i="13"/>
  <c r="G80" i="13"/>
  <c r="O79" i="13"/>
  <c r="M79" i="13"/>
  <c r="G79" i="13"/>
  <c r="O78" i="13"/>
  <c r="M78" i="13"/>
  <c r="G78" i="13"/>
  <c r="O77" i="13"/>
  <c r="M77" i="13"/>
  <c r="G77" i="13"/>
  <c r="O76" i="13"/>
  <c r="M76" i="13"/>
  <c r="G76" i="13"/>
  <c r="O75" i="13"/>
  <c r="M75" i="13"/>
  <c r="G75" i="13"/>
  <c r="O74" i="13"/>
  <c r="M74" i="13"/>
  <c r="G74" i="13"/>
  <c r="O73" i="13"/>
  <c r="M73" i="13"/>
  <c r="G73" i="13"/>
  <c r="O72" i="13"/>
  <c r="M72" i="13"/>
  <c r="G72" i="13"/>
  <c r="O71" i="13"/>
  <c r="M71" i="13"/>
  <c r="G71" i="13"/>
  <c r="O70" i="13"/>
  <c r="M70" i="13"/>
  <c r="G70" i="13"/>
  <c r="O69" i="13"/>
  <c r="M69" i="13"/>
  <c r="G69" i="13"/>
  <c r="O68" i="13"/>
  <c r="M68" i="13"/>
  <c r="G68" i="13"/>
  <c r="O67" i="13"/>
  <c r="M67" i="13"/>
  <c r="G67" i="13"/>
  <c r="O66" i="13"/>
  <c r="M66" i="13"/>
  <c r="G66" i="13"/>
  <c r="O65" i="13"/>
  <c r="M65" i="13"/>
  <c r="G65" i="13"/>
  <c r="O64" i="13"/>
  <c r="M64" i="13"/>
  <c r="G64" i="13"/>
  <c r="O63" i="13"/>
  <c r="M63" i="13"/>
  <c r="G63" i="13"/>
  <c r="O62" i="13"/>
  <c r="M62" i="13"/>
  <c r="G62" i="13"/>
  <c r="O61" i="13"/>
  <c r="M61" i="13"/>
  <c r="G61" i="13"/>
  <c r="O60" i="13"/>
  <c r="M60" i="13"/>
  <c r="G60" i="13"/>
  <c r="O59" i="13"/>
  <c r="M59" i="13"/>
  <c r="G59" i="13"/>
  <c r="O58" i="13"/>
  <c r="M58" i="13"/>
  <c r="G58" i="13"/>
  <c r="O57" i="13"/>
  <c r="M57" i="13"/>
  <c r="G57" i="13"/>
  <c r="O56" i="13"/>
  <c r="M56" i="13"/>
  <c r="G56" i="13"/>
  <c r="O55" i="13"/>
  <c r="M55" i="13"/>
  <c r="G55" i="13"/>
  <c r="O54" i="13"/>
  <c r="M54" i="13"/>
  <c r="G54" i="13"/>
  <c r="O53" i="13"/>
  <c r="M53" i="13"/>
  <c r="G53" i="13"/>
  <c r="O52" i="13"/>
  <c r="M52" i="13"/>
  <c r="G52" i="13"/>
  <c r="O51" i="13"/>
  <c r="M51" i="13"/>
  <c r="G51" i="13"/>
  <c r="O50" i="13"/>
  <c r="M50" i="13"/>
  <c r="G50" i="13"/>
  <c r="O49" i="13"/>
  <c r="M49" i="13"/>
  <c r="G49" i="13"/>
  <c r="O48" i="13"/>
  <c r="M48" i="13"/>
  <c r="G48" i="13"/>
  <c r="O47" i="13"/>
  <c r="M47" i="13"/>
  <c r="G47" i="13"/>
  <c r="O46" i="13"/>
  <c r="M46" i="13"/>
  <c r="G46" i="13"/>
  <c r="O45" i="13"/>
  <c r="M45" i="13"/>
  <c r="G45" i="13"/>
  <c r="O44" i="13"/>
  <c r="M44" i="13"/>
  <c r="G44" i="13"/>
  <c r="O43" i="13"/>
  <c r="M43" i="13"/>
  <c r="G43" i="13"/>
  <c r="O42" i="13"/>
  <c r="M42" i="13"/>
  <c r="G42" i="13"/>
  <c r="O41" i="13"/>
  <c r="M41" i="13"/>
  <c r="G41" i="13"/>
  <c r="O40" i="13"/>
  <c r="M40" i="13"/>
  <c r="G40" i="13"/>
  <c r="O39" i="13"/>
  <c r="M39" i="13"/>
  <c r="G39" i="13"/>
  <c r="O38" i="13"/>
  <c r="M38" i="13"/>
  <c r="G38" i="13"/>
  <c r="O37" i="13"/>
  <c r="M37" i="13"/>
  <c r="G37" i="13"/>
  <c r="O36" i="13"/>
  <c r="M36" i="13"/>
  <c r="G36" i="13"/>
  <c r="O35" i="13"/>
  <c r="M35" i="13"/>
  <c r="G35" i="13"/>
  <c r="O34" i="13"/>
  <c r="M34" i="13"/>
  <c r="G34" i="13"/>
  <c r="O33" i="13"/>
  <c r="M33" i="13"/>
  <c r="G33" i="13"/>
  <c r="O32" i="13"/>
  <c r="M32" i="13"/>
  <c r="G32" i="13"/>
  <c r="O31" i="13"/>
  <c r="M31" i="13"/>
  <c r="G31" i="13"/>
  <c r="O30" i="13"/>
  <c r="M30" i="13"/>
  <c r="G30" i="13"/>
  <c r="O29" i="13"/>
  <c r="M29" i="13"/>
  <c r="G29" i="13"/>
  <c r="O28" i="13"/>
  <c r="M28" i="13"/>
  <c r="G28" i="13"/>
  <c r="O27" i="13"/>
  <c r="M27" i="13"/>
  <c r="G27" i="13"/>
  <c r="O26" i="13"/>
  <c r="M26" i="13"/>
  <c r="G26" i="13"/>
  <c r="O25" i="13"/>
  <c r="M25" i="13"/>
  <c r="G25" i="13"/>
  <c r="O24" i="13"/>
  <c r="M24" i="13"/>
  <c r="G24" i="13"/>
  <c r="O23" i="13"/>
  <c r="M23" i="13"/>
  <c r="G23" i="13"/>
  <c r="O22" i="13"/>
  <c r="M22" i="13"/>
  <c r="G22" i="13"/>
  <c r="O21" i="13"/>
  <c r="M21" i="13"/>
  <c r="G21" i="13"/>
  <c r="O20" i="13"/>
  <c r="M20" i="13"/>
  <c r="G20" i="13"/>
  <c r="O19" i="13"/>
  <c r="M19" i="13"/>
  <c r="G19" i="13"/>
  <c r="X301" i="13"/>
  <c r="W301" i="13"/>
  <c r="T301" i="13"/>
  <c r="S301" i="13"/>
  <c r="Q301" i="13"/>
  <c r="P301" i="13"/>
  <c r="N301" i="13"/>
  <c r="L301" i="13"/>
  <c r="K301" i="13"/>
  <c r="J301" i="13"/>
  <c r="I301" i="13"/>
  <c r="H301" i="13"/>
  <c r="X300" i="13"/>
  <c r="W300" i="13"/>
  <c r="T300" i="13"/>
  <c r="S300" i="13"/>
  <c r="Q300" i="13"/>
  <c r="P300" i="13"/>
  <c r="N300" i="13"/>
  <c r="L300" i="13"/>
  <c r="K300" i="13"/>
  <c r="J300" i="13"/>
  <c r="I300" i="13"/>
  <c r="H300" i="13"/>
  <c r="X299" i="13"/>
  <c r="W299" i="13"/>
  <c r="T299" i="13"/>
  <c r="S299" i="13"/>
  <c r="Q299" i="13"/>
  <c r="P299" i="13"/>
  <c r="N299" i="13"/>
  <c r="L299" i="13"/>
  <c r="K299" i="13"/>
  <c r="J299" i="13"/>
  <c r="I299" i="13"/>
  <c r="H299" i="13"/>
  <c r="X298" i="13"/>
  <c r="W298" i="13"/>
  <c r="T298" i="13"/>
  <c r="S298" i="13"/>
  <c r="Q298" i="13"/>
  <c r="P298" i="13"/>
  <c r="N298" i="13"/>
  <c r="L298" i="13"/>
  <c r="K298" i="13"/>
  <c r="J298" i="13"/>
  <c r="I298" i="13"/>
  <c r="H298" i="13"/>
  <c r="X297" i="13"/>
  <c r="W297" i="13"/>
  <c r="T297" i="13"/>
  <c r="S297" i="13"/>
  <c r="Q297" i="13"/>
  <c r="P297" i="13"/>
  <c r="N297" i="13"/>
  <c r="L297" i="13"/>
  <c r="K297" i="13"/>
  <c r="J297" i="13"/>
  <c r="I297" i="13"/>
  <c r="H297" i="13"/>
  <c r="X296" i="13"/>
  <c r="W296" i="13"/>
  <c r="T296" i="13"/>
  <c r="S296" i="13"/>
  <c r="Q296" i="13"/>
  <c r="P296" i="13"/>
  <c r="N296" i="13"/>
  <c r="L296" i="13"/>
  <c r="K296" i="13"/>
  <c r="J296" i="13"/>
  <c r="I296" i="13"/>
  <c r="H296" i="13"/>
  <c r="X295" i="13"/>
  <c r="W295" i="13"/>
  <c r="T295" i="13"/>
  <c r="S295" i="13"/>
  <c r="Q295" i="13"/>
  <c r="P295" i="13"/>
  <c r="N295" i="13"/>
  <c r="L295" i="13"/>
  <c r="K295" i="13"/>
  <c r="J295" i="13"/>
  <c r="I295" i="13"/>
  <c r="H295" i="13"/>
  <c r="X294" i="13"/>
  <c r="W294" i="13"/>
  <c r="T294" i="13"/>
  <c r="S294" i="13"/>
  <c r="Q294" i="13"/>
  <c r="P294" i="13"/>
  <c r="N294" i="13"/>
  <c r="L294" i="13"/>
  <c r="K294" i="13"/>
  <c r="J294" i="13"/>
  <c r="I294" i="13"/>
  <c r="H294" i="13"/>
  <c r="X293" i="13"/>
  <c r="W293" i="13"/>
  <c r="T293" i="13"/>
  <c r="S293" i="13"/>
  <c r="Q293" i="13"/>
  <c r="P293" i="13"/>
  <c r="N293" i="13"/>
  <c r="L293" i="13"/>
  <c r="K293" i="13"/>
  <c r="J293" i="13"/>
  <c r="I293" i="13"/>
  <c r="H293" i="13"/>
  <c r="X292" i="13"/>
  <c r="W292" i="13"/>
  <c r="T292" i="13"/>
  <c r="S292" i="13"/>
  <c r="Q292" i="13"/>
  <c r="P292" i="13"/>
  <c r="N292" i="13"/>
  <c r="L292" i="13"/>
  <c r="K292" i="13"/>
  <c r="J292" i="13"/>
  <c r="I292" i="13"/>
  <c r="H292" i="13"/>
  <c r="X291" i="13"/>
  <c r="W291" i="13"/>
  <c r="T291" i="13"/>
  <c r="S291" i="13"/>
  <c r="Q291" i="13"/>
  <c r="P291" i="13"/>
  <c r="N291" i="13"/>
  <c r="L291" i="13"/>
  <c r="K291" i="13"/>
  <c r="J291" i="13"/>
  <c r="I291" i="13"/>
  <c r="H291" i="13"/>
  <c r="X290" i="13"/>
  <c r="W290" i="13"/>
  <c r="T290" i="13"/>
  <c r="S290" i="13"/>
  <c r="Q290" i="13"/>
  <c r="P290" i="13"/>
  <c r="N290" i="13"/>
  <c r="L290" i="13"/>
  <c r="K290" i="13"/>
  <c r="J290" i="13"/>
  <c r="I290" i="13"/>
  <c r="H290" i="13"/>
  <c r="X289" i="13"/>
  <c r="W289" i="13"/>
  <c r="T289" i="13"/>
  <c r="S289" i="13"/>
  <c r="Q289" i="13"/>
  <c r="P289" i="13"/>
  <c r="N289" i="13"/>
  <c r="L289" i="13"/>
  <c r="K289" i="13"/>
  <c r="J289" i="13"/>
  <c r="I289" i="13"/>
  <c r="H289" i="13"/>
  <c r="X288" i="13"/>
  <c r="W288" i="13"/>
  <c r="T288" i="13"/>
  <c r="S288" i="13"/>
  <c r="Q288" i="13"/>
  <c r="P288" i="13"/>
  <c r="N288" i="13"/>
  <c r="L288" i="13"/>
  <c r="K288" i="13"/>
  <c r="J288" i="13"/>
  <c r="I288" i="13"/>
  <c r="H288" i="13"/>
  <c r="X287" i="13"/>
  <c r="W287" i="13"/>
  <c r="T287" i="13"/>
  <c r="S287" i="13"/>
  <c r="Q287" i="13"/>
  <c r="P287" i="13"/>
  <c r="N287" i="13"/>
  <c r="L287" i="13"/>
  <c r="K287" i="13"/>
  <c r="J287" i="13"/>
  <c r="I287" i="13"/>
  <c r="H287" i="13"/>
  <c r="X286" i="13"/>
  <c r="W286" i="13"/>
  <c r="T286" i="13"/>
  <c r="S286" i="13"/>
  <c r="Q286" i="13"/>
  <c r="P286" i="13"/>
  <c r="N286" i="13"/>
  <c r="L286" i="13"/>
  <c r="K286" i="13"/>
  <c r="J286" i="13"/>
  <c r="I286" i="13"/>
  <c r="H286" i="13"/>
  <c r="X285" i="13"/>
  <c r="W285" i="13"/>
  <c r="T285" i="13"/>
  <c r="S285" i="13"/>
  <c r="Q285" i="13"/>
  <c r="P285" i="13"/>
  <c r="N285" i="13"/>
  <c r="L285" i="13"/>
  <c r="K285" i="13"/>
  <c r="J285" i="13"/>
  <c r="I285" i="13"/>
  <c r="H285" i="13"/>
  <c r="X284" i="13"/>
  <c r="W284" i="13"/>
  <c r="T284" i="13"/>
  <c r="S284" i="13"/>
  <c r="Q284" i="13"/>
  <c r="P284" i="13"/>
  <c r="N284" i="13"/>
  <c r="L284" i="13"/>
  <c r="K284" i="13"/>
  <c r="J284" i="13"/>
  <c r="I284" i="13"/>
  <c r="H284" i="13"/>
  <c r="X283" i="13"/>
  <c r="W283" i="13"/>
  <c r="T283" i="13"/>
  <c r="S283" i="13"/>
  <c r="Q283" i="13"/>
  <c r="P283" i="13"/>
  <c r="N283" i="13"/>
  <c r="L283" i="13"/>
  <c r="K283" i="13"/>
  <c r="J283" i="13"/>
  <c r="I283" i="13"/>
  <c r="H283" i="13"/>
  <c r="X282" i="13"/>
  <c r="W282" i="13"/>
  <c r="T282" i="13"/>
  <c r="S282" i="13"/>
  <c r="Q282" i="13"/>
  <c r="P282" i="13"/>
  <c r="N282" i="13"/>
  <c r="L282" i="13"/>
  <c r="K282" i="13"/>
  <c r="J282" i="13"/>
  <c r="I282" i="13"/>
  <c r="H282" i="13"/>
  <c r="X281" i="13"/>
  <c r="W281" i="13"/>
  <c r="T281" i="13"/>
  <c r="S281" i="13"/>
  <c r="Q281" i="13"/>
  <c r="P281" i="13"/>
  <c r="N281" i="13"/>
  <c r="L281" i="13"/>
  <c r="K281" i="13"/>
  <c r="J281" i="13"/>
  <c r="I281" i="13"/>
  <c r="H281" i="13"/>
  <c r="X280" i="13"/>
  <c r="W280" i="13"/>
  <c r="T280" i="13"/>
  <c r="S280" i="13"/>
  <c r="Q280" i="13"/>
  <c r="P280" i="13"/>
  <c r="N280" i="13"/>
  <c r="L280" i="13"/>
  <c r="K280" i="13"/>
  <c r="J280" i="13"/>
  <c r="I280" i="13"/>
  <c r="H280" i="13"/>
  <c r="X279" i="13"/>
  <c r="W279" i="13"/>
  <c r="T279" i="13"/>
  <c r="S279" i="13"/>
  <c r="Q279" i="13"/>
  <c r="P279" i="13"/>
  <c r="N279" i="13"/>
  <c r="L279" i="13"/>
  <c r="K279" i="13"/>
  <c r="J279" i="13"/>
  <c r="I279" i="13"/>
  <c r="H279" i="13"/>
  <c r="X278" i="13"/>
  <c r="W278" i="13"/>
  <c r="T278" i="13"/>
  <c r="S278" i="13"/>
  <c r="Q278" i="13"/>
  <c r="P278" i="13"/>
  <c r="N278" i="13"/>
  <c r="L278" i="13"/>
  <c r="K278" i="13"/>
  <c r="J278" i="13"/>
  <c r="I278" i="13"/>
  <c r="H278" i="13"/>
  <c r="X277" i="13"/>
  <c r="W277" i="13"/>
  <c r="T277" i="13"/>
  <c r="Q277" i="13"/>
  <c r="P277" i="13"/>
  <c r="N277" i="13"/>
  <c r="L277" i="13"/>
  <c r="K277" i="13"/>
  <c r="J277" i="13"/>
  <c r="I277" i="13"/>
  <c r="H277" i="13"/>
  <c r="X276" i="13"/>
  <c r="W276" i="13"/>
  <c r="T276" i="13"/>
  <c r="S276" i="13"/>
  <c r="Q276" i="13"/>
  <c r="P276" i="13"/>
  <c r="N276" i="13"/>
  <c r="L276" i="13"/>
  <c r="K276" i="13"/>
  <c r="J276" i="13"/>
  <c r="I276" i="13"/>
  <c r="H276" i="13"/>
  <c r="X275" i="13"/>
  <c r="W275" i="13"/>
  <c r="T275" i="13"/>
  <c r="S275" i="13"/>
  <c r="Q275" i="13"/>
  <c r="P275" i="13"/>
  <c r="N275" i="13"/>
  <c r="L275" i="13"/>
  <c r="K275" i="13"/>
  <c r="J275" i="13"/>
  <c r="I275" i="13"/>
  <c r="H275" i="13"/>
  <c r="X274" i="13"/>
  <c r="W274" i="13"/>
  <c r="T274" i="13"/>
  <c r="S274" i="13"/>
  <c r="Q274" i="13"/>
  <c r="P274" i="13"/>
  <c r="N274" i="13"/>
  <c r="L274" i="13"/>
  <c r="K274" i="13"/>
  <c r="J274" i="13"/>
  <c r="I274" i="13"/>
  <c r="H274" i="13"/>
  <c r="X273" i="13"/>
  <c r="W273" i="13"/>
  <c r="T273" i="13"/>
  <c r="S273" i="13"/>
  <c r="Q273" i="13"/>
  <c r="P273" i="13"/>
  <c r="N273" i="13"/>
  <c r="L273" i="13"/>
  <c r="K273" i="13"/>
  <c r="J273" i="13"/>
  <c r="I273" i="13"/>
  <c r="H273" i="13"/>
  <c r="X272" i="13"/>
  <c r="W272" i="13"/>
  <c r="T272" i="13"/>
  <c r="S272" i="13"/>
  <c r="Q272" i="13"/>
  <c r="P272" i="13"/>
  <c r="N272" i="13"/>
  <c r="L272" i="13"/>
  <c r="K272" i="13"/>
  <c r="J272" i="13"/>
  <c r="I272" i="13"/>
  <c r="H272" i="13"/>
  <c r="X271" i="13"/>
  <c r="W271" i="13"/>
  <c r="T271" i="13"/>
  <c r="S271" i="13"/>
  <c r="Q271" i="13"/>
  <c r="P271" i="13"/>
  <c r="N271" i="13"/>
  <c r="L271" i="13"/>
  <c r="K271" i="13"/>
  <c r="J271" i="13"/>
  <c r="I271" i="13"/>
  <c r="H271" i="13"/>
  <c r="X270" i="13"/>
  <c r="W270" i="13"/>
  <c r="T270" i="13"/>
  <c r="S270" i="13"/>
  <c r="Q270" i="13"/>
  <c r="P270" i="13"/>
  <c r="N270" i="13"/>
  <c r="L270" i="13"/>
  <c r="K270" i="13"/>
  <c r="J270" i="13"/>
  <c r="I270" i="13"/>
  <c r="H270" i="13"/>
  <c r="X269" i="13"/>
  <c r="W269" i="13"/>
  <c r="T269" i="13"/>
  <c r="S269" i="13"/>
  <c r="Q269" i="13"/>
  <c r="P269" i="13"/>
  <c r="N269" i="13"/>
  <c r="L269" i="13"/>
  <c r="K269" i="13"/>
  <c r="J269" i="13"/>
  <c r="I269" i="13"/>
  <c r="H269" i="13"/>
  <c r="X268" i="13"/>
  <c r="W268" i="13"/>
  <c r="T268" i="13"/>
  <c r="S268" i="13"/>
  <c r="Q268" i="13"/>
  <c r="P268" i="13"/>
  <c r="N268" i="13"/>
  <c r="L268" i="13"/>
  <c r="K268" i="13"/>
  <c r="J268" i="13"/>
  <c r="I268" i="13"/>
  <c r="H268" i="13"/>
  <c r="X267" i="13"/>
  <c r="W267" i="13"/>
  <c r="T267" i="13"/>
  <c r="S267" i="13"/>
  <c r="Q267" i="13"/>
  <c r="P267" i="13"/>
  <c r="N267" i="13"/>
  <c r="L267" i="13"/>
  <c r="K267" i="13"/>
  <c r="J267" i="13"/>
  <c r="I267" i="13"/>
  <c r="H267" i="13"/>
  <c r="X266" i="13"/>
  <c r="W266" i="13"/>
  <c r="T266" i="13"/>
  <c r="S266" i="13"/>
  <c r="Q266" i="13"/>
  <c r="P266" i="13"/>
  <c r="N266" i="13"/>
  <c r="L266" i="13"/>
  <c r="K266" i="13"/>
  <c r="J266" i="13"/>
  <c r="I266" i="13"/>
  <c r="H266" i="13"/>
  <c r="X265" i="13"/>
  <c r="W265" i="13"/>
  <c r="T265" i="13"/>
  <c r="S265" i="13"/>
  <c r="Q265" i="13"/>
  <c r="P265" i="13"/>
  <c r="N265" i="13"/>
  <c r="L265" i="13"/>
  <c r="K265" i="13"/>
  <c r="J265" i="13"/>
  <c r="I265" i="13"/>
  <c r="H265" i="13"/>
  <c r="X264" i="13"/>
  <c r="W264" i="13"/>
  <c r="T264" i="13"/>
  <c r="S264" i="13"/>
  <c r="Q264" i="13"/>
  <c r="P264" i="13"/>
  <c r="N264" i="13"/>
  <c r="L264" i="13"/>
  <c r="K264" i="13"/>
  <c r="J264" i="13"/>
  <c r="I264" i="13"/>
  <c r="H264" i="13"/>
  <c r="X263" i="13"/>
  <c r="W263" i="13"/>
  <c r="T263" i="13"/>
  <c r="S263" i="13"/>
  <c r="Q263" i="13"/>
  <c r="P263" i="13"/>
  <c r="N263" i="13"/>
  <c r="L263" i="13"/>
  <c r="K263" i="13"/>
  <c r="J263" i="13"/>
  <c r="I263" i="13"/>
  <c r="H263" i="13"/>
  <c r="X262" i="13"/>
  <c r="W262" i="13"/>
  <c r="T262" i="13"/>
  <c r="S262" i="13"/>
  <c r="Q262" i="13"/>
  <c r="P262" i="13"/>
  <c r="N262" i="13"/>
  <c r="L262" i="13"/>
  <c r="K262" i="13"/>
  <c r="J262" i="13"/>
  <c r="I262" i="13"/>
  <c r="H262" i="13"/>
  <c r="X261" i="13"/>
  <c r="W261" i="13"/>
  <c r="T261" i="13"/>
  <c r="S261" i="13"/>
  <c r="Q261" i="13"/>
  <c r="P261" i="13"/>
  <c r="N261" i="13"/>
  <c r="L261" i="13"/>
  <c r="K261" i="13"/>
  <c r="J261" i="13"/>
  <c r="I261" i="13"/>
  <c r="H261" i="13"/>
  <c r="X260" i="13"/>
  <c r="W260" i="13"/>
  <c r="T260" i="13"/>
  <c r="S260" i="13"/>
  <c r="Q260" i="13"/>
  <c r="P260" i="13"/>
  <c r="N260" i="13"/>
  <c r="L260" i="13"/>
  <c r="K260" i="13"/>
  <c r="J260" i="13"/>
  <c r="I260" i="13"/>
  <c r="H260" i="13"/>
  <c r="X259" i="13"/>
  <c r="W259" i="13"/>
  <c r="T259" i="13"/>
  <c r="S259" i="13"/>
  <c r="Q259" i="13"/>
  <c r="P259" i="13"/>
  <c r="N259" i="13"/>
  <c r="L259" i="13"/>
  <c r="K259" i="13"/>
  <c r="J259" i="13"/>
  <c r="I259" i="13"/>
  <c r="H259" i="13"/>
  <c r="X258" i="13"/>
  <c r="W258" i="13"/>
  <c r="T258" i="13"/>
  <c r="S258" i="13"/>
  <c r="Q258" i="13"/>
  <c r="P258" i="13"/>
  <c r="N258" i="13"/>
  <c r="L258" i="13"/>
  <c r="K258" i="13"/>
  <c r="J258" i="13"/>
  <c r="I258" i="13"/>
  <c r="H258" i="13"/>
  <c r="X257" i="13"/>
  <c r="W257" i="13"/>
  <c r="T257" i="13"/>
  <c r="S257" i="13"/>
  <c r="Q257" i="13"/>
  <c r="P257" i="13"/>
  <c r="N257" i="13"/>
  <c r="L257" i="13"/>
  <c r="K257" i="13"/>
  <c r="J257" i="13"/>
  <c r="I257" i="13"/>
  <c r="H257" i="13"/>
  <c r="X256" i="13"/>
  <c r="W256" i="13"/>
  <c r="T256" i="13"/>
  <c r="S256" i="13"/>
  <c r="Q256" i="13"/>
  <c r="P256" i="13"/>
  <c r="N256" i="13"/>
  <c r="L256" i="13"/>
  <c r="K256" i="13"/>
  <c r="J256" i="13"/>
  <c r="I256" i="13"/>
  <c r="H256" i="13"/>
  <c r="X255" i="13"/>
  <c r="W255" i="13"/>
  <c r="T255" i="13"/>
  <c r="S255" i="13"/>
  <c r="Q255" i="13"/>
  <c r="P255" i="13"/>
  <c r="N255" i="13"/>
  <c r="L255" i="13"/>
  <c r="K255" i="13"/>
  <c r="J255" i="13"/>
  <c r="I255" i="13"/>
  <c r="H255" i="13"/>
  <c r="X254" i="13"/>
  <c r="W254" i="13"/>
  <c r="T254" i="13"/>
  <c r="S254" i="13"/>
  <c r="Q254" i="13"/>
  <c r="P254" i="13"/>
  <c r="N254" i="13"/>
  <c r="L254" i="13"/>
  <c r="K254" i="13"/>
  <c r="J254" i="13"/>
  <c r="I254" i="13"/>
  <c r="H254" i="13"/>
  <c r="X253" i="13"/>
  <c r="W253" i="13"/>
  <c r="T253" i="13"/>
  <c r="S253" i="13"/>
  <c r="Q253" i="13"/>
  <c r="P253" i="13"/>
  <c r="N253" i="13"/>
  <c r="L253" i="13"/>
  <c r="K253" i="13"/>
  <c r="J253" i="13"/>
  <c r="I253" i="13"/>
  <c r="H253" i="13"/>
  <c r="X252" i="13"/>
  <c r="W252" i="13"/>
  <c r="T252" i="13"/>
  <c r="S252" i="13"/>
  <c r="Q252" i="13"/>
  <c r="P252" i="13"/>
  <c r="N252" i="13"/>
  <c r="L252" i="13"/>
  <c r="K252" i="13"/>
  <c r="J252" i="13"/>
  <c r="I252" i="13"/>
  <c r="H252" i="13"/>
  <c r="X251" i="13"/>
  <c r="W251" i="13"/>
  <c r="T251" i="13"/>
  <c r="S251" i="13"/>
  <c r="Q251" i="13"/>
  <c r="P251" i="13"/>
  <c r="N251" i="13"/>
  <c r="L251" i="13"/>
  <c r="K251" i="13"/>
  <c r="J251" i="13"/>
  <c r="I251" i="13"/>
  <c r="H251" i="13"/>
  <c r="X250" i="13"/>
  <c r="W250" i="13"/>
  <c r="Q250" i="13"/>
  <c r="P250" i="13"/>
  <c r="N250" i="13"/>
  <c r="L250" i="13"/>
  <c r="K250" i="13"/>
  <c r="J250" i="13"/>
  <c r="I250" i="13"/>
  <c r="H250" i="13"/>
  <c r="X249" i="13"/>
  <c r="W249" i="13"/>
  <c r="T249" i="13"/>
  <c r="S249" i="13"/>
  <c r="Q249" i="13"/>
  <c r="P249" i="13"/>
  <c r="N249" i="13"/>
  <c r="L249" i="13"/>
  <c r="K249" i="13"/>
  <c r="J249" i="13"/>
  <c r="I249" i="13"/>
  <c r="H249" i="13"/>
  <c r="X248" i="13"/>
  <c r="W248" i="13"/>
  <c r="T248" i="13"/>
  <c r="S248" i="13"/>
  <c r="Q248" i="13"/>
  <c r="P248" i="13"/>
  <c r="N248" i="13"/>
  <c r="L248" i="13"/>
  <c r="K248" i="13"/>
  <c r="J248" i="13"/>
  <c r="I248" i="13"/>
  <c r="H248" i="13"/>
  <c r="X247" i="13"/>
  <c r="W247" i="13"/>
  <c r="T247" i="13"/>
  <c r="S247" i="13"/>
  <c r="Q247" i="13"/>
  <c r="P247" i="13"/>
  <c r="N247" i="13"/>
  <c r="L247" i="13"/>
  <c r="K247" i="13"/>
  <c r="J247" i="13"/>
  <c r="I247" i="13"/>
  <c r="H247" i="13"/>
  <c r="X246" i="13"/>
  <c r="W246" i="13"/>
  <c r="T246" i="13"/>
  <c r="S246" i="13"/>
  <c r="Q246" i="13"/>
  <c r="P246" i="13"/>
  <c r="N246" i="13"/>
  <c r="L246" i="13"/>
  <c r="K246" i="13"/>
  <c r="J246" i="13"/>
  <c r="I246" i="13"/>
  <c r="H246" i="13"/>
  <c r="X245" i="13"/>
  <c r="W245" i="13"/>
  <c r="T245" i="13"/>
  <c r="S245" i="13"/>
  <c r="Q245" i="13"/>
  <c r="P245" i="13"/>
  <c r="N245" i="13"/>
  <c r="L245" i="13"/>
  <c r="K245" i="13"/>
  <c r="J245" i="13"/>
  <c r="I245" i="13"/>
  <c r="H245" i="13"/>
  <c r="X244" i="13"/>
  <c r="W244" i="13"/>
  <c r="T244" i="13"/>
  <c r="S244" i="13"/>
  <c r="Q244" i="13"/>
  <c r="P244" i="13"/>
  <c r="N244" i="13"/>
  <c r="L244" i="13"/>
  <c r="K244" i="13"/>
  <c r="J244" i="13"/>
  <c r="I244" i="13"/>
  <c r="H244" i="13"/>
  <c r="X243" i="13"/>
  <c r="W243" i="13"/>
  <c r="T243" i="13"/>
  <c r="S243" i="13"/>
  <c r="Q243" i="13"/>
  <c r="P243" i="13"/>
  <c r="N243" i="13"/>
  <c r="L243" i="13"/>
  <c r="K243" i="13"/>
  <c r="J243" i="13"/>
  <c r="I243" i="13"/>
  <c r="H243" i="13"/>
  <c r="X242" i="13"/>
  <c r="W242" i="13"/>
  <c r="T242" i="13"/>
  <c r="S242" i="13"/>
  <c r="Q242" i="13"/>
  <c r="P242" i="13"/>
  <c r="N242" i="13"/>
  <c r="L242" i="13"/>
  <c r="K242" i="13"/>
  <c r="J242" i="13"/>
  <c r="I242" i="13"/>
  <c r="H242" i="13"/>
  <c r="X241" i="13"/>
  <c r="W241" i="13"/>
  <c r="T241" i="13"/>
  <c r="S241" i="13"/>
  <c r="Q241" i="13"/>
  <c r="P241" i="13"/>
  <c r="N241" i="13"/>
  <c r="L241" i="13"/>
  <c r="K241" i="13"/>
  <c r="J241" i="13"/>
  <c r="I241" i="13"/>
  <c r="H241" i="13"/>
  <c r="X240" i="13"/>
  <c r="W240" i="13"/>
  <c r="T240" i="13"/>
  <c r="S240" i="13"/>
  <c r="Q240" i="13"/>
  <c r="P240" i="13"/>
  <c r="N240" i="13"/>
  <c r="L240" i="13"/>
  <c r="K240" i="13"/>
  <c r="J240" i="13"/>
  <c r="I240" i="13"/>
  <c r="H240" i="13"/>
  <c r="X239" i="13"/>
  <c r="W239" i="13"/>
  <c r="T239" i="13"/>
  <c r="S239" i="13"/>
  <c r="Q239" i="13"/>
  <c r="P239" i="13"/>
  <c r="N239" i="13"/>
  <c r="L239" i="13"/>
  <c r="K239" i="13"/>
  <c r="J239" i="13"/>
  <c r="I239" i="13"/>
  <c r="H239" i="13"/>
  <c r="X238" i="13"/>
  <c r="W238" i="13"/>
  <c r="T238" i="13"/>
  <c r="S238" i="13"/>
  <c r="Q238" i="13"/>
  <c r="P238" i="13"/>
  <c r="N238" i="13"/>
  <c r="L238" i="13"/>
  <c r="K238" i="13"/>
  <c r="J238" i="13"/>
  <c r="I238" i="13"/>
  <c r="H238" i="13"/>
  <c r="X237" i="13"/>
  <c r="W237" i="13"/>
  <c r="T237" i="13"/>
  <c r="S237" i="13"/>
  <c r="Q237" i="13"/>
  <c r="P237" i="13"/>
  <c r="N237" i="13"/>
  <c r="L237" i="13"/>
  <c r="K237" i="13"/>
  <c r="J237" i="13"/>
  <c r="I237" i="13"/>
  <c r="H237" i="13"/>
  <c r="X236" i="13"/>
  <c r="W236" i="13"/>
  <c r="T236" i="13"/>
  <c r="S236" i="13"/>
  <c r="Q236" i="13"/>
  <c r="P236" i="13"/>
  <c r="N236" i="13"/>
  <c r="L236" i="13"/>
  <c r="K236" i="13"/>
  <c r="J236" i="13"/>
  <c r="I236" i="13"/>
  <c r="H236" i="13"/>
  <c r="X235" i="13"/>
  <c r="W235" i="13"/>
  <c r="T235" i="13"/>
  <c r="S235" i="13"/>
  <c r="Q235" i="13"/>
  <c r="P235" i="13"/>
  <c r="N235" i="13"/>
  <c r="L235" i="13"/>
  <c r="K235" i="13"/>
  <c r="J235" i="13"/>
  <c r="I235" i="13"/>
  <c r="H235" i="13"/>
  <c r="X234" i="13"/>
  <c r="W234" i="13"/>
  <c r="T234" i="13"/>
  <c r="S234" i="13"/>
  <c r="Q234" i="13"/>
  <c r="P234" i="13"/>
  <c r="N234" i="13"/>
  <c r="L234" i="13"/>
  <c r="K234" i="13"/>
  <c r="J234" i="13"/>
  <c r="I234" i="13"/>
  <c r="H234" i="13"/>
  <c r="X233" i="13"/>
  <c r="W233" i="13"/>
  <c r="T233" i="13"/>
  <c r="S233" i="13"/>
  <c r="Q233" i="13"/>
  <c r="P233" i="13"/>
  <c r="N233" i="13"/>
  <c r="L233" i="13"/>
  <c r="K233" i="13"/>
  <c r="J233" i="13"/>
  <c r="I233" i="13"/>
  <c r="H233" i="13"/>
  <c r="X232" i="13"/>
  <c r="W232" i="13"/>
  <c r="T232" i="13"/>
  <c r="S232" i="13"/>
  <c r="Q232" i="13"/>
  <c r="P232" i="13"/>
  <c r="N232" i="13"/>
  <c r="L232" i="13"/>
  <c r="K232" i="13"/>
  <c r="J232" i="13"/>
  <c r="I232" i="13"/>
  <c r="H232" i="13"/>
  <c r="X231" i="13"/>
  <c r="W231" i="13"/>
  <c r="T231" i="13"/>
  <c r="S231" i="13"/>
  <c r="Q231" i="13"/>
  <c r="P231" i="13"/>
  <c r="N231" i="13"/>
  <c r="L231" i="13"/>
  <c r="K231" i="13"/>
  <c r="J231" i="13"/>
  <c r="I231" i="13"/>
  <c r="H231" i="13"/>
  <c r="X230" i="13"/>
  <c r="W230" i="13"/>
  <c r="T230" i="13"/>
  <c r="S230" i="13"/>
  <c r="Q230" i="13"/>
  <c r="P230" i="13"/>
  <c r="N230" i="13"/>
  <c r="L230" i="13"/>
  <c r="K230" i="13"/>
  <c r="J230" i="13"/>
  <c r="I230" i="13"/>
  <c r="H230" i="13"/>
  <c r="X229" i="13"/>
  <c r="W229" i="13"/>
  <c r="T229" i="13"/>
  <c r="S229" i="13"/>
  <c r="Q229" i="13"/>
  <c r="P229" i="13"/>
  <c r="N229" i="13"/>
  <c r="L229" i="13"/>
  <c r="K229" i="13"/>
  <c r="J229" i="13"/>
  <c r="I229" i="13"/>
  <c r="H229" i="13"/>
  <c r="X228" i="13"/>
  <c r="W228" i="13"/>
  <c r="T228" i="13"/>
  <c r="S228" i="13"/>
  <c r="Q228" i="13"/>
  <c r="P228" i="13"/>
  <c r="N228" i="13"/>
  <c r="L228" i="13"/>
  <c r="K228" i="13"/>
  <c r="J228" i="13"/>
  <c r="I228" i="13"/>
  <c r="H228" i="13"/>
  <c r="X227" i="13"/>
  <c r="W227" i="13"/>
  <c r="T227" i="13"/>
  <c r="S227" i="13"/>
  <c r="Q227" i="13"/>
  <c r="P227" i="13"/>
  <c r="N227" i="13"/>
  <c r="L227" i="13"/>
  <c r="K227" i="13"/>
  <c r="J227" i="13"/>
  <c r="I227" i="13"/>
  <c r="H227" i="13"/>
  <c r="X226" i="13"/>
  <c r="W226" i="13"/>
  <c r="T226" i="13"/>
  <c r="S226" i="13"/>
  <c r="Q226" i="13"/>
  <c r="P226" i="13"/>
  <c r="N226" i="13"/>
  <c r="L226" i="13"/>
  <c r="K226" i="13"/>
  <c r="J226" i="13"/>
  <c r="I226" i="13"/>
  <c r="H226" i="13"/>
  <c r="X225" i="13"/>
  <c r="W225" i="13"/>
  <c r="T225" i="13"/>
  <c r="S225" i="13"/>
  <c r="Q225" i="13"/>
  <c r="P225" i="13"/>
  <c r="N225" i="13"/>
  <c r="L225" i="13"/>
  <c r="K225" i="13"/>
  <c r="J225" i="13"/>
  <c r="I225" i="13"/>
  <c r="H225" i="13"/>
  <c r="X224" i="13"/>
  <c r="W224" i="13"/>
  <c r="T224" i="13"/>
  <c r="S224" i="13"/>
  <c r="Q224" i="13"/>
  <c r="P224" i="13"/>
  <c r="N224" i="13"/>
  <c r="L224" i="13"/>
  <c r="K224" i="13"/>
  <c r="J224" i="13"/>
  <c r="I224" i="13"/>
  <c r="H224" i="13"/>
  <c r="X223" i="13"/>
  <c r="W223" i="13"/>
  <c r="T223" i="13"/>
  <c r="S223" i="13"/>
  <c r="Q223" i="13"/>
  <c r="P223" i="13"/>
  <c r="N223" i="13"/>
  <c r="L223" i="13"/>
  <c r="K223" i="13"/>
  <c r="J223" i="13"/>
  <c r="I223" i="13"/>
  <c r="H223" i="13"/>
  <c r="X222" i="13"/>
  <c r="W222" i="13"/>
  <c r="T222" i="13"/>
  <c r="S222" i="13"/>
  <c r="Q222" i="13"/>
  <c r="P222" i="13"/>
  <c r="N222" i="13"/>
  <c r="L222" i="13"/>
  <c r="K222" i="13"/>
  <c r="J222" i="13"/>
  <c r="I222" i="13"/>
  <c r="H222" i="13"/>
  <c r="X221" i="13"/>
  <c r="W221" i="13"/>
  <c r="T221" i="13"/>
  <c r="S221" i="13"/>
  <c r="Q221" i="13"/>
  <c r="P221" i="13"/>
  <c r="N221" i="13"/>
  <c r="L221" i="13"/>
  <c r="K221" i="13"/>
  <c r="J221" i="13"/>
  <c r="I221" i="13"/>
  <c r="H221" i="13"/>
  <c r="X220" i="13"/>
  <c r="W220" i="13"/>
  <c r="T220" i="13"/>
  <c r="S220" i="13"/>
  <c r="Q220" i="13"/>
  <c r="P220" i="13"/>
  <c r="N220" i="13"/>
  <c r="L220" i="13"/>
  <c r="K220" i="13"/>
  <c r="J220" i="13"/>
  <c r="I220" i="13"/>
  <c r="H220" i="13"/>
  <c r="X219" i="13"/>
  <c r="W219" i="13"/>
  <c r="T219" i="13"/>
  <c r="S219" i="13"/>
  <c r="Q219" i="13"/>
  <c r="P219" i="13"/>
  <c r="N219" i="13"/>
  <c r="L219" i="13"/>
  <c r="K219" i="13"/>
  <c r="J219" i="13"/>
  <c r="I219" i="13"/>
  <c r="H219" i="13"/>
  <c r="X218" i="13"/>
  <c r="W218" i="13"/>
  <c r="T218" i="13"/>
  <c r="S218" i="13"/>
  <c r="Q218" i="13"/>
  <c r="P218" i="13"/>
  <c r="N218" i="13"/>
  <c r="L218" i="13"/>
  <c r="K218" i="13"/>
  <c r="J218" i="13"/>
  <c r="I218" i="13"/>
  <c r="H218" i="13"/>
  <c r="X217" i="13"/>
  <c r="W217" i="13"/>
  <c r="T217" i="13"/>
  <c r="S217" i="13"/>
  <c r="Q217" i="13"/>
  <c r="P217" i="13"/>
  <c r="N217" i="13"/>
  <c r="L217" i="13"/>
  <c r="K217" i="13"/>
  <c r="J217" i="13"/>
  <c r="I217" i="13"/>
  <c r="H217" i="13"/>
  <c r="X216" i="13"/>
  <c r="W216" i="13"/>
  <c r="T216" i="13"/>
  <c r="S216" i="13"/>
  <c r="Q216" i="13"/>
  <c r="P216" i="13"/>
  <c r="N216" i="13"/>
  <c r="L216" i="13"/>
  <c r="K216" i="13"/>
  <c r="J216" i="13"/>
  <c r="I216" i="13"/>
  <c r="H216" i="13"/>
  <c r="X215" i="13"/>
  <c r="W215" i="13"/>
  <c r="T215" i="13"/>
  <c r="S215" i="13"/>
  <c r="Q215" i="13"/>
  <c r="P215" i="13"/>
  <c r="N215" i="13"/>
  <c r="L215" i="13"/>
  <c r="K215" i="13"/>
  <c r="J215" i="13"/>
  <c r="I215" i="13"/>
  <c r="H215" i="13"/>
  <c r="X214" i="13"/>
  <c r="W214" i="13"/>
  <c r="T214" i="13"/>
  <c r="S214" i="13"/>
  <c r="Q214" i="13"/>
  <c r="P214" i="13"/>
  <c r="N214" i="13"/>
  <c r="L214" i="13"/>
  <c r="K214" i="13"/>
  <c r="J214" i="13"/>
  <c r="I214" i="13"/>
  <c r="H214" i="13"/>
  <c r="X213" i="13"/>
  <c r="W213" i="13"/>
  <c r="T213" i="13"/>
  <c r="S213" i="13"/>
  <c r="Q213" i="13"/>
  <c r="P213" i="13"/>
  <c r="N213" i="13"/>
  <c r="L213" i="13"/>
  <c r="K213" i="13"/>
  <c r="J213" i="13"/>
  <c r="I213" i="13"/>
  <c r="H213" i="13"/>
  <c r="X212" i="13"/>
  <c r="W212" i="13"/>
  <c r="T212" i="13"/>
  <c r="S212" i="13"/>
  <c r="Q212" i="13"/>
  <c r="P212" i="13"/>
  <c r="N212" i="13"/>
  <c r="L212" i="13"/>
  <c r="K212" i="13"/>
  <c r="J212" i="13"/>
  <c r="I212" i="13"/>
  <c r="H212" i="13"/>
  <c r="X211" i="13"/>
  <c r="W211" i="13"/>
  <c r="T211" i="13"/>
  <c r="S211" i="13"/>
  <c r="Q211" i="13"/>
  <c r="P211" i="13"/>
  <c r="N211" i="13"/>
  <c r="L211" i="13"/>
  <c r="K211" i="13"/>
  <c r="J211" i="13"/>
  <c r="I211" i="13"/>
  <c r="H211" i="13"/>
  <c r="X210" i="13"/>
  <c r="W210" i="13"/>
  <c r="T210" i="13"/>
  <c r="S210" i="13"/>
  <c r="Q210" i="13"/>
  <c r="P210" i="13"/>
  <c r="N210" i="13"/>
  <c r="L210" i="13"/>
  <c r="K210" i="13"/>
  <c r="J210" i="13"/>
  <c r="I210" i="13"/>
  <c r="H210" i="13"/>
  <c r="X209" i="13"/>
  <c r="W209" i="13"/>
  <c r="T209" i="13"/>
  <c r="S209" i="13"/>
  <c r="Q209" i="13"/>
  <c r="P209" i="13"/>
  <c r="N209" i="13"/>
  <c r="L209" i="13"/>
  <c r="K209" i="13"/>
  <c r="J209" i="13"/>
  <c r="I209" i="13"/>
  <c r="H209" i="13"/>
  <c r="X208" i="13"/>
  <c r="W208" i="13"/>
  <c r="T208" i="13"/>
  <c r="S208" i="13"/>
  <c r="Q208" i="13"/>
  <c r="P208" i="13"/>
  <c r="N208" i="13"/>
  <c r="L208" i="13"/>
  <c r="K208" i="13"/>
  <c r="J208" i="13"/>
  <c r="I208" i="13"/>
  <c r="H208" i="13"/>
  <c r="X207" i="13"/>
  <c r="W207" i="13"/>
  <c r="T207" i="13"/>
  <c r="S207" i="13"/>
  <c r="Q207" i="13"/>
  <c r="P207" i="13"/>
  <c r="N207" i="13"/>
  <c r="L207" i="13"/>
  <c r="K207" i="13"/>
  <c r="J207" i="13"/>
  <c r="I207" i="13"/>
  <c r="H207" i="13"/>
  <c r="X206" i="13"/>
  <c r="W206" i="13"/>
  <c r="T206" i="13"/>
  <c r="S206" i="13"/>
  <c r="Q206" i="13"/>
  <c r="P206" i="13"/>
  <c r="N206" i="13"/>
  <c r="L206" i="13"/>
  <c r="K206" i="13"/>
  <c r="J206" i="13"/>
  <c r="I206" i="13"/>
  <c r="H206" i="13"/>
  <c r="X205" i="13"/>
  <c r="W205" i="13"/>
  <c r="T205" i="13"/>
  <c r="S205" i="13"/>
  <c r="Q205" i="13"/>
  <c r="P205" i="13"/>
  <c r="N205" i="13"/>
  <c r="L205" i="13"/>
  <c r="K205" i="13"/>
  <c r="J205" i="13"/>
  <c r="I205" i="13"/>
  <c r="H205" i="13"/>
  <c r="X204" i="13"/>
  <c r="W204" i="13"/>
  <c r="T204" i="13"/>
  <c r="S204" i="13"/>
  <c r="Q204" i="13"/>
  <c r="P204" i="13"/>
  <c r="N204" i="13"/>
  <c r="L204" i="13"/>
  <c r="K204" i="13"/>
  <c r="J204" i="13"/>
  <c r="I204" i="13"/>
  <c r="H204" i="13"/>
  <c r="X203" i="13"/>
  <c r="W203" i="13"/>
  <c r="T203" i="13"/>
  <c r="S203" i="13"/>
  <c r="Q203" i="13"/>
  <c r="P203" i="13"/>
  <c r="N203" i="13"/>
  <c r="L203" i="13"/>
  <c r="K203" i="13"/>
  <c r="J203" i="13"/>
  <c r="I203" i="13"/>
  <c r="H203" i="13"/>
  <c r="X202" i="13"/>
  <c r="W202" i="13"/>
  <c r="T202" i="13"/>
  <c r="S202" i="13"/>
  <c r="Q202" i="13"/>
  <c r="P202" i="13"/>
  <c r="N202" i="13"/>
  <c r="L202" i="13"/>
  <c r="K202" i="13"/>
  <c r="J202" i="13"/>
  <c r="I202" i="13"/>
  <c r="H202" i="13"/>
  <c r="X201" i="13"/>
  <c r="W201" i="13"/>
  <c r="T201" i="13"/>
  <c r="S201" i="13"/>
  <c r="Q201" i="13"/>
  <c r="P201" i="13"/>
  <c r="N201" i="13"/>
  <c r="L201" i="13"/>
  <c r="K201" i="13"/>
  <c r="J201" i="13"/>
  <c r="I201" i="13"/>
  <c r="H201" i="13"/>
  <c r="X200" i="13"/>
  <c r="W200" i="13"/>
  <c r="T200" i="13"/>
  <c r="S200" i="13"/>
  <c r="Q200" i="13"/>
  <c r="P200" i="13"/>
  <c r="N200" i="13"/>
  <c r="L200" i="13"/>
  <c r="K200" i="13"/>
  <c r="J200" i="13"/>
  <c r="I200" i="13"/>
  <c r="H200" i="13"/>
  <c r="X199" i="13"/>
  <c r="W199" i="13"/>
  <c r="T199" i="13"/>
  <c r="S199" i="13"/>
  <c r="Q199" i="13"/>
  <c r="P199" i="13"/>
  <c r="N199" i="13"/>
  <c r="L199" i="13"/>
  <c r="K199" i="13"/>
  <c r="J199" i="13"/>
  <c r="I199" i="13"/>
  <c r="H199" i="13"/>
  <c r="X198" i="13"/>
  <c r="W198" i="13"/>
  <c r="T198" i="13"/>
  <c r="S198" i="13"/>
  <c r="Q198" i="13"/>
  <c r="P198" i="13"/>
  <c r="N198" i="13"/>
  <c r="L198" i="13"/>
  <c r="K198" i="13"/>
  <c r="J198" i="13"/>
  <c r="I198" i="13"/>
  <c r="H198" i="13"/>
  <c r="X197" i="13"/>
  <c r="W197" i="13"/>
  <c r="T197" i="13"/>
  <c r="S197" i="13"/>
  <c r="Q197" i="13"/>
  <c r="P197" i="13"/>
  <c r="N197" i="13"/>
  <c r="L197" i="13"/>
  <c r="K197" i="13"/>
  <c r="J197" i="13"/>
  <c r="I197" i="13"/>
  <c r="H197" i="13"/>
  <c r="X196" i="13"/>
  <c r="W196" i="13"/>
  <c r="T196" i="13"/>
  <c r="S196" i="13"/>
  <c r="Q196" i="13"/>
  <c r="P196" i="13"/>
  <c r="N196" i="13"/>
  <c r="L196" i="13"/>
  <c r="K196" i="13"/>
  <c r="J196" i="13"/>
  <c r="I196" i="13"/>
  <c r="H196" i="13"/>
  <c r="X195" i="13"/>
  <c r="W195" i="13"/>
  <c r="T195" i="13"/>
  <c r="S195" i="13"/>
  <c r="Q195" i="13"/>
  <c r="P195" i="13"/>
  <c r="N195" i="13"/>
  <c r="L195" i="13"/>
  <c r="K195" i="13"/>
  <c r="J195" i="13"/>
  <c r="I195" i="13"/>
  <c r="H195" i="13"/>
  <c r="X194" i="13"/>
  <c r="W194" i="13"/>
  <c r="T194" i="13"/>
  <c r="S194" i="13"/>
  <c r="Q194" i="13"/>
  <c r="P194" i="13"/>
  <c r="N194" i="13"/>
  <c r="L194" i="13"/>
  <c r="K194" i="13"/>
  <c r="J194" i="13"/>
  <c r="I194" i="13"/>
  <c r="H194" i="13"/>
  <c r="X193" i="13"/>
  <c r="W193" i="13"/>
  <c r="T193" i="13"/>
  <c r="S193" i="13"/>
  <c r="Q193" i="13"/>
  <c r="P193" i="13"/>
  <c r="N193" i="13"/>
  <c r="L193" i="13"/>
  <c r="K193" i="13"/>
  <c r="J193" i="13"/>
  <c r="I193" i="13"/>
  <c r="H193" i="13"/>
  <c r="X192" i="13"/>
  <c r="W192" i="13"/>
  <c r="T192" i="13"/>
  <c r="S192" i="13"/>
  <c r="Q192" i="13"/>
  <c r="P192" i="13"/>
  <c r="N192" i="13"/>
  <c r="L192" i="13"/>
  <c r="K192" i="13"/>
  <c r="J192" i="13"/>
  <c r="I192" i="13"/>
  <c r="H192" i="13"/>
  <c r="X191" i="13"/>
  <c r="W191" i="13"/>
  <c r="T191" i="13"/>
  <c r="S191" i="13"/>
  <c r="Q191" i="13"/>
  <c r="P191" i="13"/>
  <c r="N191" i="13"/>
  <c r="L191" i="13"/>
  <c r="K191" i="13"/>
  <c r="J191" i="13"/>
  <c r="I191" i="13"/>
  <c r="H191" i="13"/>
  <c r="X190" i="13"/>
  <c r="W190" i="13"/>
  <c r="T190" i="13"/>
  <c r="S190" i="13"/>
  <c r="Q190" i="13"/>
  <c r="P190" i="13"/>
  <c r="N190" i="13"/>
  <c r="L190" i="13"/>
  <c r="K190" i="13"/>
  <c r="J190" i="13"/>
  <c r="I190" i="13"/>
  <c r="H190" i="13"/>
  <c r="X189" i="13"/>
  <c r="W189" i="13"/>
  <c r="T189" i="13"/>
  <c r="S189" i="13"/>
  <c r="Q189" i="13"/>
  <c r="P189" i="13"/>
  <c r="N189" i="13"/>
  <c r="L189" i="13"/>
  <c r="K189" i="13"/>
  <c r="J189" i="13"/>
  <c r="I189" i="13"/>
  <c r="H189" i="13"/>
  <c r="X188" i="13"/>
  <c r="W188" i="13"/>
  <c r="T188" i="13"/>
  <c r="S188" i="13"/>
  <c r="Q188" i="13"/>
  <c r="P188" i="13"/>
  <c r="N188" i="13"/>
  <c r="L188" i="13"/>
  <c r="K188" i="13"/>
  <c r="J188" i="13"/>
  <c r="I188" i="13"/>
  <c r="H188" i="13"/>
  <c r="X187" i="13"/>
  <c r="W187" i="13"/>
  <c r="T187" i="13"/>
  <c r="S187" i="13"/>
  <c r="Q187" i="13"/>
  <c r="P187" i="13"/>
  <c r="N187" i="13"/>
  <c r="L187" i="13"/>
  <c r="K187" i="13"/>
  <c r="J187" i="13"/>
  <c r="I187" i="13"/>
  <c r="H187" i="13"/>
  <c r="X186" i="13"/>
  <c r="W186" i="13"/>
  <c r="T186" i="13"/>
  <c r="S186" i="13"/>
  <c r="Q186" i="13"/>
  <c r="P186" i="13"/>
  <c r="N186" i="13"/>
  <c r="L186" i="13"/>
  <c r="K186" i="13"/>
  <c r="J186" i="13"/>
  <c r="I186" i="13"/>
  <c r="H186" i="13"/>
  <c r="X185" i="13"/>
  <c r="W185" i="13"/>
  <c r="T185" i="13"/>
  <c r="S185" i="13"/>
  <c r="Q185" i="13"/>
  <c r="P185" i="13"/>
  <c r="N185" i="13"/>
  <c r="L185" i="13"/>
  <c r="K185" i="13"/>
  <c r="J185" i="13"/>
  <c r="I185" i="13"/>
  <c r="H185" i="13"/>
  <c r="X184" i="13"/>
  <c r="W184" i="13"/>
  <c r="T184" i="13"/>
  <c r="S184" i="13"/>
  <c r="Q184" i="13"/>
  <c r="P184" i="13"/>
  <c r="N184" i="13"/>
  <c r="L184" i="13"/>
  <c r="K184" i="13"/>
  <c r="J184" i="13"/>
  <c r="I184" i="13"/>
  <c r="H184" i="13"/>
  <c r="X183" i="13"/>
  <c r="W183" i="13"/>
  <c r="T183" i="13"/>
  <c r="S183" i="13"/>
  <c r="Q183" i="13"/>
  <c r="P183" i="13"/>
  <c r="N183" i="13"/>
  <c r="L183" i="13"/>
  <c r="K183" i="13"/>
  <c r="J183" i="13"/>
  <c r="I183" i="13"/>
  <c r="H183" i="13"/>
  <c r="X182" i="13"/>
  <c r="W182" i="13"/>
  <c r="T182" i="13"/>
  <c r="S182" i="13"/>
  <c r="Q182" i="13"/>
  <c r="P182" i="13"/>
  <c r="N182" i="13"/>
  <c r="L182" i="13"/>
  <c r="K182" i="13"/>
  <c r="J182" i="13"/>
  <c r="I182" i="13"/>
  <c r="H182" i="13"/>
  <c r="X181" i="13"/>
  <c r="W181" i="13"/>
  <c r="T181" i="13"/>
  <c r="S181" i="13"/>
  <c r="Q181" i="13"/>
  <c r="P181" i="13"/>
  <c r="N181" i="13"/>
  <c r="L181" i="13"/>
  <c r="K181" i="13"/>
  <c r="J181" i="13"/>
  <c r="I181" i="13"/>
  <c r="H181" i="13"/>
  <c r="X180" i="13"/>
  <c r="W180" i="13"/>
  <c r="T180" i="13"/>
  <c r="S180" i="13"/>
  <c r="Q180" i="13"/>
  <c r="P180" i="13"/>
  <c r="N180" i="13"/>
  <c r="L180" i="13"/>
  <c r="K180" i="13"/>
  <c r="J180" i="13"/>
  <c r="I180" i="13"/>
  <c r="H180" i="13"/>
  <c r="X179" i="13"/>
  <c r="W179" i="13"/>
  <c r="T179" i="13"/>
  <c r="S179" i="13"/>
  <c r="Q179" i="13"/>
  <c r="P179" i="13"/>
  <c r="N179" i="13"/>
  <c r="L179" i="13"/>
  <c r="K179" i="13"/>
  <c r="J179" i="13"/>
  <c r="I179" i="13"/>
  <c r="H179" i="13"/>
  <c r="X178" i="13"/>
  <c r="W178" i="13"/>
  <c r="T178" i="13"/>
  <c r="S178" i="13"/>
  <c r="Q178" i="13"/>
  <c r="P178" i="13"/>
  <c r="N178" i="13"/>
  <c r="L178" i="13"/>
  <c r="K178" i="13"/>
  <c r="J178" i="13"/>
  <c r="I178" i="13"/>
  <c r="H178" i="13"/>
  <c r="X177" i="13"/>
  <c r="W177" i="13"/>
  <c r="T177" i="13"/>
  <c r="S177" i="13"/>
  <c r="Q177" i="13"/>
  <c r="P177" i="13"/>
  <c r="N177" i="13"/>
  <c r="L177" i="13"/>
  <c r="K177" i="13"/>
  <c r="J177" i="13"/>
  <c r="I177" i="13"/>
  <c r="H177" i="13"/>
  <c r="X176" i="13"/>
  <c r="W176" i="13"/>
  <c r="T176" i="13"/>
  <c r="S176" i="13"/>
  <c r="Q176" i="13"/>
  <c r="P176" i="13"/>
  <c r="N176" i="13"/>
  <c r="L176" i="13"/>
  <c r="K176" i="13"/>
  <c r="J176" i="13"/>
  <c r="I176" i="13"/>
  <c r="H176" i="13"/>
  <c r="X175" i="13"/>
  <c r="W175" i="13"/>
  <c r="T175" i="13"/>
  <c r="S175" i="13"/>
  <c r="Q175" i="13"/>
  <c r="P175" i="13"/>
  <c r="N175" i="13"/>
  <c r="L175" i="13"/>
  <c r="K175" i="13"/>
  <c r="J175" i="13"/>
  <c r="I175" i="13"/>
  <c r="H175" i="13"/>
  <c r="X174" i="13"/>
  <c r="W174" i="13"/>
  <c r="T174" i="13"/>
  <c r="S174" i="13"/>
  <c r="Q174" i="13"/>
  <c r="P174" i="13"/>
  <c r="N174" i="13"/>
  <c r="L174" i="13"/>
  <c r="K174" i="13"/>
  <c r="J174" i="13"/>
  <c r="I174" i="13"/>
  <c r="H174" i="13"/>
  <c r="X173" i="13"/>
  <c r="W173" i="13"/>
  <c r="T173" i="13"/>
  <c r="S173" i="13"/>
  <c r="Q173" i="13"/>
  <c r="P173" i="13"/>
  <c r="N173" i="13"/>
  <c r="L173" i="13"/>
  <c r="K173" i="13"/>
  <c r="J173" i="13"/>
  <c r="I173" i="13"/>
  <c r="H173" i="13"/>
  <c r="X172" i="13"/>
  <c r="W172" i="13"/>
  <c r="T172" i="13"/>
  <c r="S172" i="13"/>
  <c r="Q172" i="13"/>
  <c r="P172" i="13"/>
  <c r="N172" i="13"/>
  <c r="L172" i="13"/>
  <c r="K172" i="13"/>
  <c r="J172" i="13"/>
  <c r="I172" i="13"/>
  <c r="H172" i="13"/>
  <c r="X171" i="13"/>
  <c r="W171" i="13"/>
  <c r="T171" i="13"/>
  <c r="S171" i="13"/>
  <c r="Q171" i="13"/>
  <c r="P171" i="13"/>
  <c r="N171" i="13"/>
  <c r="L171" i="13"/>
  <c r="K171" i="13"/>
  <c r="J171" i="13"/>
  <c r="I171" i="13"/>
  <c r="H171" i="13"/>
  <c r="X170" i="13"/>
  <c r="W170" i="13"/>
  <c r="T170" i="13"/>
  <c r="S170" i="13"/>
  <c r="Q170" i="13"/>
  <c r="P170" i="13"/>
  <c r="N170" i="13"/>
  <c r="L170" i="13"/>
  <c r="K170" i="13"/>
  <c r="J170" i="13"/>
  <c r="I170" i="13"/>
  <c r="H170" i="13"/>
  <c r="X169" i="13"/>
  <c r="W169" i="13"/>
  <c r="T169" i="13"/>
  <c r="S169" i="13"/>
  <c r="Q169" i="13"/>
  <c r="P169" i="13"/>
  <c r="N169" i="13"/>
  <c r="L169" i="13"/>
  <c r="K169" i="13"/>
  <c r="J169" i="13"/>
  <c r="I169" i="13"/>
  <c r="H169" i="13"/>
  <c r="X168" i="13"/>
  <c r="W168" i="13"/>
  <c r="T168" i="13"/>
  <c r="S168" i="13"/>
  <c r="Q168" i="13"/>
  <c r="P168" i="13"/>
  <c r="N168" i="13"/>
  <c r="L168" i="13"/>
  <c r="K168" i="13"/>
  <c r="J168" i="13"/>
  <c r="I168" i="13"/>
  <c r="H168" i="13"/>
  <c r="X167" i="13"/>
  <c r="W167" i="13"/>
  <c r="T167" i="13"/>
  <c r="S167" i="13"/>
  <c r="Q167" i="13"/>
  <c r="P167" i="13"/>
  <c r="N167" i="13"/>
  <c r="L167" i="13"/>
  <c r="K167" i="13"/>
  <c r="J167" i="13"/>
  <c r="I167" i="13"/>
  <c r="H167" i="13"/>
  <c r="X166" i="13"/>
  <c r="W166" i="13"/>
  <c r="T166" i="13"/>
  <c r="S166" i="13"/>
  <c r="Q166" i="13"/>
  <c r="P166" i="13"/>
  <c r="N166" i="13"/>
  <c r="L166" i="13"/>
  <c r="K166" i="13"/>
  <c r="J166" i="13"/>
  <c r="I166" i="13"/>
  <c r="H166" i="13"/>
  <c r="X165" i="13"/>
  <c r="W165" i="13"/>
  <c r="T165" i="13"/>
  <c r="S165" i="13"/>
  <c r="Q165" i="13"/>
  <c r="P165" i="13"/>
  <c r="N165" i="13"/>
  <c r="L165" i="13"/>
  <c r="K165" i="13"/>
  <c r="J165" i="13"/>
  <c r="I165" i="13"/>
  <c r="H165" i="13"/>
  <c r="X164" i="13"/>
  <c r="W164" i="13"/>
  <c r="T164" i="13"/>
  <c r="S164" i="13"/>
  <c r="Q164" i="13"/>
  <c r="P164" i="13"/>
  <c r="N164" i="13"/>
  <c r="L164" i="13"/>
  <c r="K164" i="13"/>
  <c r="J164" i="13"/>
  <c r="I164" i="13"/>
  <c r="H164" i="13"/>
  <c r="X163" i="13"/>
  <c r="W163" i="13"/>
  <c r="T163" i="13"/>
  <c r="S163" i="13"/>
  <c r="Q163" i="13"/>
  <c r="P163" i="13"/>
  <c r="N163" i="13"/>
  <c r="L163" i="13"/>
  <c r="K163" i="13"/>
  <c r="J163" i="13"/>
  <c r="I163" i="13"/>
  <c r="H163" i="13"/>
  <c r="X162" i="13"/>
  <c r="W162" i="13"/>
  <c r="T162" i="13"/>
  <c r="S162" i="13"/>
  <c r="Q162" i="13"/>
  <c r="P162" i="13"/>
  <c r="N162" i="13"/>
  <c r="L162" i="13"/>
  <c r="K162" i="13"/>
  <c r="J162" i="13"/>
  <c r="I162" i="13"/>
  <c r="H162" i="13"/>
  <c r="X161" i="13"/>
  <c r="W161" i="13"/>
  <c r="T161" i="13"/>
  <c r="S161" i="13"/>
  <c r="Q161" i="13"/>
  <c r="P161" i="13"/>
  <c r="N161" i="13"/>
  <c r="L161" i="13"/>
  <c r="K161" i="13"/>
  <c r="J161" i="13"/>
  <c r="I161" i="13"/>
  <c r="H161" i="13"/>
  <c r="X160" i="13"/>
  <c r="W160" i="13"/>
  <c r="T160" i="13"/>
  <c r="S160" i="13"/>
  <c r="Q160" i="13"/>
  <c r="P160" i="13"/>
  <c r="N160" i="13"/>
  <c r="L160" i="13"/>
  <c r="K160" i="13"/>
  <c r="J160" i="13"/>
  <c r="I160" i="13"/>
  <c r="H160" i="13"/>
  <c r="X159" i="13"/>
  <c r="W159" i="13"/>
  <c r="T159" i="13"/>
  <c r="S159" i="13"/>
  <c r="Q159" i="13"/>
  <c r="P159" i="13"/>
  <c r="N159" i="13"/>
  <c r="L159" i="13"/>
  <c r="K159" i="13"/>
  <c r="J159" i="13"/>
  <c r="I159" i="13"/>
  <c r="H159" i="13"/>
  <c r="X158" i="13"/>
  <c r="W158" i="13"/>
  <c r="T158" i="13"/>
  <c r="S158" i="13"/>
  <c r="Q158" i="13"/>
  <c r="P158" i="13"/>
  <c r="N158" i="13"/>
  <c r="L158" i="13"/>
  <c r="K158" i="13"/>
  <c r="J158" i="13"/>
  <c r="I158" i="13"/>
  <c r="H158" i="13"/>
  <c r="X157" i="13"/>
  <c r="W157" i="13"/>
  <c r="T157" i="13"/>
  <c r="S157" i="13"/>
  <c r="Q157" i="13"/>
  <c r="P157" i="13"/>
  <c r="N157" i="13"/>
  <c r="L157" i="13"/>
  <c r="K157" i="13"/>
  <c r="J157" i="13"/>
  <c r="I157" i="13"/>
  <c r="H157" i="13"/>
  <c r="X156" i="13"/>
  <c r="W156" i="13"/>
  <c r="T156" i="13"/>
  <c r="S156" i="13"/>
  <c r="Q156" i="13"/>
  <c r="P156" i="13"/>
  <c r="N156" i="13"/>
  <c r="L156" i="13"/>
  <c r="K156" i="13"/>
  <c r="J156" i="13"/>
  <c r="I156" i="13"/>
  <c r="H156" i="13"/>
  <c r="X155" i="13"/>
  <c r="W155" i="13"/>
  <c r="T155" i="13"/>
  <c r="S155" i="13"/>
  <c r="Q155" i="13"/>
  <c r="P155" i="13"/>
  <c r="N155" i="13"/>
  <c r="L155" i="13"/>
  <c r="K155" i="13"/>
  <c r="J155" i="13"/>
  <c r="I155" i="13"/>
  <c r="H155" i="13"/>
  <c r="X154" i="13"/>
  <c r="W154" i="13"/>
  <c r="T154" i="13"/>
  <c r="S154" i="13"/>
  <c r="Q154" i="13"/>
  <c r="P154" i="13"/>
  <c r="N154" i="13"/>
  <c r="L154" i="13"/>
  <c r="K154" i="13"/>
  <c r="J154" i="13"/>
  <c r="I154" i="13"/>
  <c r="H154" i="13"/>
  <c r="X153" i="13"/>
  <c r="W153" i="13"/>
  <c r="T153" i="13"/>
  <c r="S153" i="13"/>
  <c r="Q153" i="13"/>
  <c r="P153" i="13"/>
  <c r="N153" i="13"/>
  <c r="L153" i="13"/>
  <c r="K153" i="13"/>
  <c r="J153" i="13"/>
  <c r="I153" i="13"/>
  <c r="H153" i="13"/>
  <c r="X152" i="13"/>
  <c r="W152" i="13"/>
  <c r="T152" i="13"/>
  <c r="S152" i="13"/>
  <c r="Q152" i="13"/>
  <c r="P152" i="13"/>
  <c r="N152" i="13"/>
  <c r="L152" i="13"/>
  <c r="K152" i="13"/>
  <c r="J152" i="13"/>
  <c r="I152" i="13"/>
  <c r="H152" i="13"/>
  <c r="X151" i="13"/>
  <c r="W151" i="13"/>
  <c r="T151" i="13"/>
  <c r="S151" i="13"/>
  <c r="Q151" i="13"/>
  <c r="P151" i="13"/>
  <c r="N151" i="13"/>
  <c r="L151" i="13"/>
  <c r="K151" i="13"/>
  <c r="J151" i="13"/>
  <c r="I151" i="13"/>
  <c r="H151" i="13"/>
  <c r="X150" i="13"/>
  <c r="W150" i="13"/>
  <c r="T150" i="13"/>
  <c r="S150" i="13"/>
  <c r="Q150" i="13"/>
  <c r="P150" i="13"/>
  <c r="N150" i="13"/>
  <c r="L150" i="13"/>
  <c r="K150" i="13"/>
  <c r="J150" i="13"/>
  <c r="I150" i="13"/>
  <c r="H150" i="13"/>
  <c r="X149" i="13"/>
  <c r="W149" i="13"/>
  <c r="T149" i="13"/>
  <c r="S149" i="13"/>
  <c r="Q149" i="13"/>
  <c r="P149" i="13"/>
  <c r="N149" i="13"/>
  <c r="L149" i="13"/>
  <c r="K149" i="13"/>
  <c r="J149" i="13"/>
  <c r="I149" i="13"/>
  <c r="H149" i="13"/>
  <c r="X148" i="13"/>
  <c r="W148" i="13"/>
  <c r="T148" i="13"/>
  <c r="S148" i="13"/>
  <c r="Q148" i="13"/>
  <c r="P148" i="13"/>
  <c r="N148" i="13"/>
  <c r="L148" i="13"/>
  <c r="K148" i="13"/>
  <c r="J148" i="13"/>
  <c r="I148" i="13"/>
  <c r="H148" i="13"/>
  <c r="X147" i="13"/>
  <c r="W147" i="13"/>
  <c r="T147" i="13"/>
  <c r="S147" i="13"/>
  <c r="Q147" i="13"/>
  <c r="P147" i="13"/>
  <c r="N147" i="13"/>
  <c r="L147" i="13"/>
  <c r="K147" i="13"/>
  <c r="J147" i="13"/>
  <c r="I147" i="13"/>
  <c r="H147" i="13"/>
  <c r="X146" i="13"/>
  <c r="W146" i="13"/>
  <c r="T146" i="13"/>
  <c r="S146" i="13"/>
  <c r="Q146" i="13"/>
  <c r="P146" i="13"/>
  <c r="N146" i="13"/>
  <c r="L146" i="13"/>
  <c r="K146" i="13"/>
  <c r="J146" i="13"/>
  <c r="I146" i="13"/>
  <c r="H146" i="13"/>
  <c r="X145" i="13"/>
  <c r="W145" i="13"/>
  <c r="T145" i="13"/>
  <c r="S145" i="13"/>
  <c r="Q145" i="13"/>
  <c r="P145" i="13"/>
  <c r="N145" i="13"/>
  <c r="L145" i="13"/>
  <c r="K145" i="13"/>
  <c r="J145" i="13"/>
  <c r="I145" i="13"/>
  <c r="H145" i="13"/>
  <c r="X144" i="13"/>
  <c r="W144" i="13"/>
  <c r="T144" i="13"/>
  <c r="S144" i="13"/>
  <c r="Q144" i="13"/>
  <c r="P144" i="13"/>
  <c r="N144" i="13"/>
  <c r="L144" i="13"/>
  <c r="K144" i="13"/>
  <c r="J144" i="13"/>
  <c r="I144" i="13"/>
  <c r="H144" i="13"/>
  <c r="X143" i="13"/>
  <c r="W143" i="13"/>
  <c r="T143" i="13"/>
  <c r="S143" i="13"/>
  <c r="Q143" i="13"/>
  <c r="P143" i="13"/>
  <c r="N143" i="13"/>
  <c r="L143" i="13"/>
  <c r="K143" i="13"/>
  <c r="J143" i="13"/>
  <c r="I143" i="13"/>
  <c r="H143" i="13"/>
  <c r="X142" i="13"/>
  <c r="W142" i="13"/>
  <c r="T142" i="13"/>
  <c r="S142" i="13"/>
  <c r="Q142" i="13"/>
  <c r="P142" i="13"/>
  <c r="N142" i="13"/>
  <c r="L142" i="13"/>
  <c r="K142" i="13"/>
  <c r="J142" i="13"/>
  <c r="I142" i="13"/>
  <c r="H142" i="13"/>
  <c r="X141" i="13"/>
  <c r="W141" i="13"/>
  <c r="T141" i="13"/>
  <c r="S141" i="13"/>
  <c r="Q141" i="13"/>
  <c r="P141" i="13"/>
  <c r="N141" i="13"/>
  <c r="L141" i="13"/>
  <c r="K141" i="13"/>
  <c r="J141" i="13"/>
  <c r="I141" i="13"/>
  <c r="H141" i="13"/>
  <c r="X140" i="13"/>
  <c r="W140" i="13"/>
  <c r="T140" i="13"/>
  <c r="S140" i="13"/>
  <c r="Q140" i="13"/>
  <c r="P140" i="13"/>
  <c r="N140" i="13"/>
  <c r="L140" i="13"/>
  <c r="K140" i="13"/>
  <c r="J140" i="13"/>
  <c r="I140" i="13"/>
  <c r="H140" i="13"/>
  <c r="X139" i="13"/>
  <c r="W139" i="13"/>
  <c r="T139" i="13"/>
  <c r="S139" i="13"/>
  <c r="Q139" i="13"/>
  <c r="P139" i="13"/>
  <c r="N139" i="13"/>
  <c r="L139" i="13"/>
  <c r="K139" i="13"/>
  <c r="J139" i="13"/>
  <c r="I139" i="13"/>
  <c r="H139" i="13"/>
  <c r="X138" i="13"/>
  <c r="W138" i="13"/>
  <c r="T138" i="13"/>
  <c r="S138" i="13"/>
  <c r="Q138" i="13"/>
  <c r="P138" i="13"/>
  <c r="N138" i="13"/>
  <c r="L138" i="13"/>
  <c r="K138" i="13"/>
  <c r="J138" i="13"/>
  <c r="I138" i="13"/>
  <c r="H138" i="13"/>
  <c r="X137" i="13"/>
  <c r="W137" i="13"/>
  <c r="T137" i="13"/>
  <c r="S137" i="13"/>
  <c r="Q137" i="13"/>
  <c r="P137" i="13"/>
  <c r="N137" i="13"/>
  <c r="L137" i="13"/>
  <c r="K137" i="13"/>
  <c r="J137" i="13"/>
  <c r="I137" i="13"/>
  <c r="H137" i="13"/>
  <c r="X136" i="13"/>
  <c r="W136" i="13"/>
  <c r="T136" i="13"/>
  <c r="S136" i="13"/>
  <c r="Q136" i="13"/>
  <c r="P136" i="13"/>
  <c r="N136" i="13"/>
  <c r="L136" i="13"/>
  <c r="K136" i="13"/>
  <c r="J136" i="13"/>
  <c r="I136" i="13"/>
  <c r="H136" i="13"/>
  <c r="X135" i="13"/>
  <c r="W135" i="13"/>
  <c r="T135" i="13"/>
  <c r="S135" i="13"/>
  <c r="Q135" i="13"/>
  <c r="P135" i="13"/>
  <c r="N135" i="13"/>
  <c r="L135" i="13"/>
  <c r="K135" i="13"/>
  <c r="J135" i="13"/>
  <c r="I135" i="13"/>
  <c r="H135" i="13"/>
  <c r="X134" i="13"/>
  <c r="W134" i="13"/>
  <c r="T134" i="13"/>
  <c r="S134" i="13"/>
  <c r="Q134" i="13"/>
  <c r="P134" i="13"/>
  <c r="N134" i="13"/>
  <c r="L134" i="13"/>
  <c r="K134" i="13"/>
  <c r="J134" i="13"/>
  <c r="I134" i="13"/>
  <c r="H134" i="13"/>
  <c r="X133" i="13"/>
  <c r="W133" i="13"/>
  <c r="T133" i="13"/>
  <c r="S133" i="13"/>
  <c r="Q133" i="13"/>
  <c r="P133" i="13"/>
  <c r="N133" i="13"/>
  <c r="L133" i="13"/>
  <c r="K133" i="13"/>
  <c r="J133" i="13"/>
  <c r="I133" i="13"/>
  <c r="H133" i="13"/>
  <c r="X132" i="13"/>
  <c r="W132" i="13"/>
  <c r="T132" i="13"/>
  <c r="S132" i="13"/>
  <c r="Q132" i="13"/>
  <c r="P132" i="13"/>
  <c r="N132" i="13"/>
  <c r="L132" i="13"/>
  <c r="K132" i="13"/>
  <c r="J132" i="13"/>
  <c r="I132" i="13"/>
  <c r="H132" i="13"/>
  <c r="X131" i="13"/>
  <c r="W131" i="13"/>
  <c r="T131" i="13"/>
  <c r="S131" i="13"/>
  <c r="Q131" i="13"/>
  <c r="P131" i="13"/>
  <c r="N131" i="13"/>
  <c r="L131" i="13"/>
  <c r="K131" i="13"/>
  <c r="J131" i="13"/>
  <c r="I131" i="13"/>
  <c r="H131" i="13"/>
  <c r="X130" i="13"/>
  <c r="W130" i="13"/>
  <c r="T130" i="13"/>
  <c r="S130" i="13"/>
  <c r="Q130" i="13"/>
  <c r="P130" i="13"/>
  <c r="N130" i="13"/>
  <c r="L130" i="13"/>
  <c r="K130" i="13"/>
  <c r="J130" i="13"/>
  <c r="I130" i="13"/>
  <c r="H130" i="13"/>
  <c r="X129" i="13"/>
  <c r="W129" i="13"/>
  <c r="T129" i="13"/>
  <c r="S129" i="13"/>
  <c r="Q129" i="13"/>
  <c r="P129" i="13"/>
  <c r="N129" i="13"/>
  <c r="L129" i="13"/>
  <c r="K129" i="13"/>
  <c r="J129" i="13"/>
  <c r="I129" i="13"/>
  <c r="H129" i="13"/>
  <c r="X128" i="13"/>
  <c r="W128" i="13"/>
  <c r="T128" i="13"/>
  <c r="S128" i="13"/>
  <c r="Q128" i="13"/>
  <c r="P128" i="13"/>
  <c r="N128" i="13"/>
  <c r="L128" i="13"/>
  <c r="K128" i="13"/>
  <c r="J128" i="13"/>
  <c r="I128" i="13"/>
  <c r="H128" i="13"/>
  <c r="X127" i="13"/>
  <c r="W127" i="13"/>
  <c r="T127" i="13"/>
  <c r="S127" i="13"/>
  <c r="Q127" i="13"/>
  <c r="P127" i="13"/>
  <c r="N127" i="13"/>
  <c r="L127" i="13"/>
  <c r="K127" i="13"/>
  <c r="J127" i="13"/>
  <c r="I127" i="13"/>
  <c r="H127" i="13"/>
  <c r="X126" i="13"/>
  <c r="W126" i="13"/>
  <c r="T126" i="13"/>
  <c r="S126" i="13"/>
  <c r="Q126" i="13"/>
  <c r="P126" i="13"/>
  <c r="N126" i="13"/>
  <c r="L126" i="13"/>
  <c r="K126" i="13"/>
  <c r="J126" i="13"/>
  <c r="I126" i="13"/>
  <c r="H126" i="13"/>
  <c r="X125" i="13"/>
  <c r="W125" i="13"/>
  <c r="T125" i="13"/>
  <c r="S125" i="13"/>
  <c r="Q125" i="13"/>
  <c r="P125" i="13"/>
  <c r="N125" i="13"/>
  <c r="L125" i="13"/>
  <c r="K125" i="13"/>
  <c r="J125" i="13"/>
  <c r="I125" i="13"/>
  <c r="H125" i="13"/>
  <c r="X124" i="13"/>
  <c r="W124" i="13"/>
  <c r="T124" i="13"/>
  <c r="S124" i="13"/>
  <c r="Q124" i="13"/>
  <c r="P124" i="13"/>
  <c r="N124" i="13"/>
  <c r="L124" i="13"/>
  <c r="K124" i="13"/>
  <c r="J124" i="13"/>
  <c r="I124" i="13"/>
  <c r="H124" i="13"/>
  <c r="X123" i="13"/>
  <c r="W123" i="13"/>
  <c r="T123" i="13"/>
  <c r="S123" i="13"/>
  <c r="Q123" i="13"/>
  <c r="P123" i="13"/>
  <c r="N123" i="13"/>
  <c r="L123" i="13"/>
  <c r="K123" i="13"/>
  <c r="J123" i="13"/>
  <c r="I123" i="13"/>
  <c r="H123" i="13"/>
  <c r="X122" i="13"/>
  <c r="W122" i="13"/>
  <c r="T122" i="13"/>
  <c r="S122" i="13"/>
  <c r="Q122" i="13"/>
  <c r="P122" i="13"/>
  <c r="N122" i="13"/>
  <c r="L122" i="13"/>
  <c r="K122" i="13"/>
  <c r="J122" i="13"/>
  <c r="I122" i="13"/>
  <c r="H122" i="13"/>
  <c r="X121" i="13"/>
  <c r="W121" i="13"/>
  <c r="T121" i="13"/>
  <c r="S121" i="13"/>
  <c r="Q121" i="13"/>
  <c r="P121" i="13"/>
  <c r="N121" i="13"/>
  <c r="L121" i="13"/>
  <c r="K121" i="13"/>
  <c r="J121" i="13"/>
  <c r="I121" i="13"/>
  <c r="H121" i="13"/>
  <c r="X120" i="13"/>
  <c r="W120" i="13"/>
  <c r="T120" i="13"/>
  <c r="S120" i="13"/>
  <c r="Q120" i="13"/>
  <c r="P120" i="13"/>
  <c r="N120" i="13"/>
  <c r="L120" i="13"/>
  <c r="K120" i="13"/>
  <c r="J120" i="13"/>
  <c r="I120" i="13"/>
  <c r="H120" i="13"/>
  <c r="X119" i="13"/>
  <c r="W119" i="13"/>
  <c r="T119" i="13"/>
  <c r="S119" i="13"/>
  <c r="Q119" i="13"/>
  <c r="P119" i="13"/>
  <c r="N119" i="13"/>
  <c r="L119" i="13"/>
  <c r="K119" i="13"/>
  <c r="J119" i="13"/>
  <c r="I119" i="13"/>
  <c r="H119" i="13"/>
  <c r="X118" i="13"/>
  <c r="W118" i="13"/>
  <c r="T118" i="13"/>
  <c r="S118" i="13"/>
  <c r="Q118" i="13"/>
  <c r="P118" i="13"/>
  <c r="N118" i="13"/>
  <c r="L118" i="13"/>
  <c r="K118" i="13"/>
  <c r="J118" i="13"/>
  <c r="I118" i="13"/>
  <c r="H118" i="13"/>
  <c r="X117" i="13"/>
  <c r="W117" i="13"/>
  <c r="T117" i="13"/>
  <c r="S117" i="13"/>
  <c r="Q117" i="13"/>
  <c r="P117" i="13"/>
  <c r="N117" i="13"/>
  <c r="L117" i="13"/>
  <c r="K117" i="13"/>
  <c r="J117" i="13"/>
  <c r="I117" i="13"/>
  <c r="H117" i="13"/>
  <c r="X116" i="13"/>
  <c r="W116" i="13"/>
  <c r="T116" i="13"/>
  <c r="S116" i="13"/>
  <c r="Q116" i="13"/>
  <c r="P116" i="13"/>
  <c r="N116" i="13"/>
  <c r="L116" i="13"/>
  <c r="K116" i="13"/>
  <c r="J116" i="13"/>
  <c r="I116" i="13"/>
  <c r="H116" i="13"/>
  <c r="X115" i="13"/>
  <c r="W115" i="13"/>
  <c r="T115" i="13"/>
  <c r="S115" i="13"/>
  <c r="Q115" i="13"/>
  <c r="P115" i="13"/>
  <c r="N115" i="13"/>
  <c r="L115" i="13"/>
  <c r="K115" i="13"/>
  <c r="J115" i="13"/>
  <c r="I115" i="13"/>
  <c r="H115" i="13"/>
  <c r="X114" i="13"/>
  <c r="W114" i="13"/>
  <c r="T114" i="13"/>
  <c r="S114" i="13"/>
  <c r="Q114" i="13"/>
  <c r="P114" i="13"/>
  <c r="N114" i="13"/>
  <c r="L114" i="13"/>
  <c r="K114" i="13"/>
  <c r="J114" i="13"/>
  <c r="I114" i="13"/>
  <c r="H114" i="13"/>
  <c r="X113" i="13"/>
  <c r="W113" i="13"/>
  <c r="T113" i="13"/>
  <c r="S113" i="13"/>
  <c r="Q113" i="13"/>
  <c r="P113" i="13"/>
  <c r="N113" i="13"/>
  <c r="L113" i="13"/>
  <c r="K113" i="13"/>
  <c r="J113" i="13"/>
  <c r="I113" i="13"/>
  <c r="H113" i="13"/>
  <c r="X112" i="13"/>
  <c r="W112" i="13"/>
  <c r="T112" i="13"/>
  <c r="S112" i="13"/>
  <c r="Q112" i="13"/>
  <c r="P112" i="13"/>
  <c r="N112" i="13"/>
  <c r="L112" i="13"/>
  <c r="K112" i="13"/>
  <c r="J112" i="13"/>
  <c r="I112" i="13"/>
  <c r="H112" i="13"/>
  <c r="X111" i="13"/>
  <c r="W111" i="13"/>
  <c r="T111" i="13"/>
  <c r="S111" i="13"/>
  <c r="Q111" i="13"/>
  <c r="P111" i="13"/>
  <c r="N111" i="13"/>
  <c r="L111" i="13"/>
  <c r="K111" i="13"/>
  <c r="J111" i="13"/>
  <c r="I111" i="13"/>
  <c r="H111" i="13"/>
  <c r="X110" i="13"/>
  <c r="W110" i="13"/>
  <c r="T110" i="13"/>
  <c r="S110" i="13"/>
  <c r="Q110" i="13"/>
  <c r="P110" i="13"/>
  <c r="N110" i="13"/>
  <c r="L110" i="13"/>
  <c r="K110" i="13"/>
  <c r="J110" i="13"/>
  <c r="I110" i="13"/>
  <c r="H110" i="13"/>
  <c r="X109" i="13"/>
  <c r="W109" i="13"/>
  <c r="T109" i="13"/>
  <c r="S109" i="13"/>
  <c r="Q109" i="13"/>
  <c r="P109" i="13"/>
  <c r="N109" i="13"/>
  <c r="L109" i="13"/>
  <c r="K109" i="13"/>
  <c r="J109" i="13"/>
  <c r="I109" i="13"/>
  <c r="H109" i="13"/>
  <c r="X108" i="13"/>
  <c r="W108" i="13"/>
  <c r="T108" i="13"/>
  <c r="S108" i="13"/>
  <c r="Q108" i="13"/>
  <c r="P108" i="13"/>
  <c r="N108" i="13"/>
  <c r="L108" i="13"/>
  <c r="K108" i="13"/>
  <c r="J108" i="13"/>
  <c r="I108" i="13"/>
  <c r="H108" i="13"/>
  <c r="X107" i="13"/>
  <c r="W107" i="13"/>
  <c r="T107" i="13"/>
  <c r="S107" i="13"/>
  <c r="Q107" i="13"/>
  <c r="P107" i="13"/>
  <c r="N107" i="13"/>
  <c r="L107" i="13"/>
  <c r="K107" i="13"/>
  <c r="J107" i="13"/>
  <c r="I107" i="13"/>
  <c r="H107" i="13"/>
  <c r="X106" i="13"/>
  <c r="W106" i="13"/>
  <c r="T106" i="13"/>
  <c r="S106" i="13"/>
  <c r="Q106" i="13"/>
  <c r="P106" i="13"/>
  <c r="N106" i="13"/>
  <c r="L106" i="13"/>
  <c r="K106" i="13"/>
  <c r="J106" i="13"/>
  <c r="I106" i="13"/>
  <c r="H106" i="13"/>
  <c r="X105" i="13"/>
  <c r="W105" i="13"/>
  <c r="T105" i="13"/>
  <c r="S105" i="13"/>
  <c r="Q105" i="13"/>
  <c r="P105" i="13"/>
  <c r="N105" i="13"/>
  <c r="L105" i="13"/>
  <c r="K105" i="13"/>
  <c r="J105" i="13"/>
  <c r="I105" i="13"/>
  <c r="H105" i="13"/>
  <c r="X104" i="13"/>
  <c r="W104" i="13"/>
  <c r="T104" i="13"/>
  <c r="S104" i="13"/>
  <c r="Q104" i="13"/>
  <c r="P104" i="13"/>
  <c r="N104" i="13"/>
  <c r="L104" i="13"/>
  <c r="K104" i="13"/>
  <c r="J104" i="13"/>
  <c r="I104" i="13"/>
  <c r="H104" i="13"/>
  <c r="X103" i="13"/>
  <c r="W103" i="13"/>
  <c r="T103" i="13"/>
  <c r="S103" i="13"/>
  <c r="Q103" i="13"/>
  <c r="P103" i="13"/>
  <c r="N103" i="13"/>
  <c r="L103" i="13"/>
  <c r="K103" i="13"/>
  <c r="J103" i="13"/>
  <c r="I103" i="13"/>
  <c r="H103" i="13"/>
  <c r="X102" i="13"/>
  <c r="W102" i="13"/>
  <c r="T102" i="13"/>
  <c r="S102" i="13"/>
  <c r="Q102" i="13"/>
  <c r="P102" i="13"/>
  <c r="N102" i="13"/>
  <c r="L102" i="13"/>
  <c r="K102" i="13"/>
  <c r="J102" i="13"/>
  <c r="I102" i="13"/>
  <c r="H102" i="13"/>
  <c r="X101" i="13"/>
  <c r="W101" i="13"/>
  <c r="T101" i="13"/>
  <c r="S101" i="13"/>
  <c r="Q101" i="13"/>
  <c r="P101" i="13"/>
  <c r="N101" i="13"/>
  <c r="L101" i="13"/>
  <c r="K101" i="13"/>
  <c r="J101" i="13"/>
  <c r="I101" i="13"/>
  <c r="H101" i="13"/>
  <c r="X100" i="13"/>
  <c r="W100" i="13"/>
  <c r="T100" i="13"/>
  <c r="S100" i="13"/>
  <c r="Q100" i="13"/>
  <c r="P100" i="13"/>
  <c r="N100" i="13"/>
  <c r="L100" i="13"/>
  <c r="K100" i="13"/>
  <c r="J100" i="13"/>
  <c r="I100" i="13"/>
  <c r="H100" i="13"/>
  <c r="X99" i="13"/>
  <c r="W99" i="13"/>
  <c r="T99" i="13"/>
  <c r="S99" i="13"/>
  <c r="Q99" i="13"/>
  <c r="P99" i="13"/>
  <c r="N99" i="13"/>
  <c r="L99" i="13"/>
  <c r="K99" i="13"/>
  <c r="J99" i="13"/>
  <c r="I99" i="13"/>
  <c r="H99" i="13"/>
  <c r="X98" i="13"/>
  <c r="W98" i="13"/>
  <c r="T98" i="13"/>
  <c r="S98" i="13"/>
  <c r="Q98" i="13"/>
  <c r="P98" i="13"/>
  <c r="N98" i="13"/>
  <c r="L98" i="13"/>
  <c r="K98" i="13"/>
  <c r="J98" i="13"/>
  <c r="I98" i="13"/>
  <c r="H98" i="13"/>
  <c r="X97" i="13"/>
  <c r="W97" i="13"/>
  <c r="T97" i="13"/>
  <c r="S97" i="13"/>
  <c r="Q97" i="13"/>
  <c r="P97" i="13"/>
  <c r="N97" i="13"/>
  <c r="L97" i="13"/>
  <c r="K97" i="13"/>
  <c r="J97" i="13"/>
  <c r="I97" i="13"/>
  <c r="H97" i="13"/>
  <c r="X96" i="13"/>
  <c r="W96" i="13"/>
  <c r="T96" i="13"/>
  <c r="S96" i="13"/>
  <c r="Q96" i="13"/>
  <c r="P96" i="13"/>
  <c r="N96" i="13"/>
  <c r="L96" i="13"/>
  <c r="K96" i="13"/>
  <c r="J96" i="13"/>
  <c r="I96" i="13"/>
  <c r="H96" i="13"/>
  <c r="X95" i="13"/>
  <c r="W95" i="13"/>
  <c r="T95" i="13"/>
  <c r="S95" i="13"/>
  <c r="Q95" i="13"/>
  <c r="P95" i="13"/>
  <c r="N95" i="13"/>
  <c r="L95" i="13"/>
  <c r="K95" i="13"/>
  <c r="J95" i="13"/>
  <c r="I95" i="13"/>
  <c r="H95" i="13"/>
  <c r="X94" i="13"/>
  <c r="W94" i="13"/>
  <c r="T94" i="13"/>
  <c r="S94" i="13"/>
  <c r="Q94" i="13"/>
  <c r="P94" i="13"/>
  <c r="N94" i="13"/>
  <c r="L94" i="13"/>
  <c r="K94" i="13"/>
  <c r="J94" i="13"/>
  <c r="I94" i="13"/>
  <c r="H94" i="13"/>
  <c r="X93" i="13"/>
  <c r="W93" i="13"/>
  <c r="T93" i="13"/>
  <c r="S93" i="13"/>
  <c r="Q93" i="13"/>
  <c r="P93" i="13"/>
  <c r="N93" i="13"/>
  <c r="L93" i="13"/>
  <c r="K93" i="13"/>
  <c r="J93" i="13"/>
  <c r="I93" i="13"/>
  <c r="H93" i="13"/>
  <c r="X92" i="13"/>
  <c r="W92" i="13"/>
  <c r="T92" i="13"/>
  <c r="S92" i="13"/>
  <c r="Q92" i="13"/>
  <c r="P92" i="13"/>
  <c r="N92" i="13"/>
  <c r="L92" i="13"/>
  <c r="K92" i="13"/>
  <c r="J92" i="13"/>
  <c r="I92" i="13"/>
  <c r="H92" i="13"/>
  <c r="X91" i="13"/>
  <c r="W91" i="13"/>
  <c r="T91" i="13"/>
  <c r="S91" i="13"/>
  <c r="Q91" i="13"/>
  <c r="P91" i="13"/>
  <c r="N91" i="13"/>
  <c r="L91" i="13"/>
  <c r="K91" i="13"/>
  <c r="J91" i="13"/>
  <c r="I91" i="13"/>
  <c r="H91" i="13"/>
  <c r="X90" i="13"/>
  <c r="W90" i="13"/>
  <c r="T90" i="13"/>
  <c r="S90" i="13"/>
  <c r="Q90" i="13"/>
  <c r="P90" i="13"/>
  <c r="N90" i="13"/>
  <c r="L90" i="13"/>
  <c r="K90" i="13"/>
  <c r="J90" i="13"/>
  <c r="I90" i="13"/>
  <c r="H90" i="13"/>
  <c r="X89" i="13"/>
  <c r="W89" i="13"/>
  <c r="T89" i="13"/>
  <c r="S89" i="13"/>
  <c r="Q89" i="13"/>
  <c r="P89" i="13"/>
  <c r="N89" i="13"/>
  <c r="L89" i="13"/>
  <c r="K89" i="13"/>
  <c r="J89" i="13"/>
  <c r="I89" i="13"/>
  <c r="H89" i="13"/>
  <c r="X88" i="13"/>
  <c r="W88" i="13"/>
  <c r="T88" i="13"/>
  <c r="S88" i="13"/>
  <c r="Q88" i="13"/>
  <c r="P88" i="13"/>
  <c r="N88" i="13"/>
  <c r="L88" i="13"/>
  <c r="K88" i="13"/>
  <c r="J88" i="13"/>
  <c r="I88" i="13"/>
  <c r="H88" i="13"/>
  <c r="X87" i="13"/>
  <c r="W87" i="13"/>
  <c r="T87" i="13"/>
  <c r="S87" i="13"/>
  <c r="Q87" i="13"/>
  <c r="P87" i="13"/>
  <c r="N87" i="13"/>
  <c r="L87" i="13"/>
  <c r="K87" i="13"/>
  <c r="J87" i="13"/>
  <c r="I87" i="13"/>
  <c r="H87" i="13"/>
  <c r="X86" i="13"/>
  <c r="W86" i="13"/>
  <c r="T86" i="13"/>
  <c r="S86" i="13"/>
  <c r="Q86" i="13"/>
  <c r="P86" i="13"/>
  <c r="N86" i="13"/>
  <c r="L86" i="13"/>
  <c r="K86" i="13"/>
  <c r="J86" i="13"/>
  <c r="I86" i="13"/>
  <c r="H86" i="13"/>
  <c r="X85" i="13"/>
  <c r="W85" i="13"/>
  <c r="T85" i="13"/>
  <c r="S85" i="13"/>
  <c r="Q85" i="13"/>
  <c r="P85" i="13"/>
  <c r="N85" i="13"/>
  <c r="L85" i="13"/>
  <c r="K85" i="13"/>
  <c r="J85" i="13"/>
  <c r="I85" i="13"/>
  <c r="H85" i="13"/>
  <c r="X84" i="13"/>
  <c r="W84" i="13"/>
  <c r="T84" i="13"/>
  <c r="S84" i="13"/>
  <c r="Q84" i="13"/>
  <c r="P84" i="13"/>
  <c r="N84" i="13"/>
  <c r="L84" i="13"/>
  <c r="K84" i="13"/>
  <c r="J84" i="13"/>
  <c r="I84" i="13"/>
  <c r="H84" i="13"/>
  <c r="X83" i="13"/>
  <c r="W83" i="13"/>
  <c r="T83" i="13"/>
  <c r="S83" i="13"/>
  <c r="Q83" i="13"/>
  <c r="P83" i="13"/>
  <c r="N83" i="13"/>
  <c r="L83" i="13"/>
  <c r="K83" i="13"/>
  <c r="J83" i="13"/>
  <c r="I83" i="13"/>
  <c r="H83" i="13"/>
  <c r="X82" i="13"/>
  <c r="W82" i="13"/>
  <c r="T82" i="13"/>
  <c r="S82" i="13"/>
  <c r="Q82" i="13"/>
  <c r="P82" i="13"/>
  <c r="N82" i="13"/>
  <c r="L82" i="13"/>
  <c r="K82" i="13"/>
  <c r="J82" i="13"/>
  <c r="I82" i="13"/>
  <c r="H82" i="13"/>
  <c r="X81" i="13"/>
  <c r="W81" i="13"/>
  <c r="T81" i="13"/>
  <c r="S81" i="13"/>
  <c r="Q81" i="13"/>
  <c r="P81" i="13"/>
  <c r="N81" i="13"/>
  <c r="L81" i="13"/>
  <c r="K81" i="13"/>
  <c r="J81" i="13"/>
  <c r="I81" i="13"/>
  <c r="H81" i="13"/>
  <c r="X80" i="13"/>
  <c r="W80" i="13"/>
  <c r="T80" i="13"/>
  <c r="S80" i="13"/>
  <c r="Q80" i="13"/>
  <c r="P80" i="13"/>
  <c r="N80" i="13"/>
  <c r="L80" i="13"/>
  <c r="K80" i="13"/>
  <c r="J80" i="13"/>
  <c r="I80" i="13"/>
  <c r="H80" i="13"/>
  <c r="X79" i="13"/>
  <c r="W79" i="13"/>
  <c r="T79" i="13"/>
  <c r="S79" i="13"/>
  <c r="Q79" i="13"/>
  <c r="P79" i="13"/>
  <c r="N79" i="13"/>
  <c r="L79" i="13"/>
  <c r="K79" i="13"/>
  <c r="J79" i="13"/>
  <c r="I79" i="13"/>
  <c r="H79" i="13"/>
  <c r="X78" i="13"/>
  <c r="W78" i="13"/>
  <c r="T78" i="13"/>
  <c r="S78" i="13"/>
  <c r="Q78" i="13"/>
  <c r="P78" i="13"/>
  <c r="N78" i="13"/>
  <c r="L78" i="13"/>
  <c r="K78" i="13"/>
  <c r="J78" i="13"/>
  <c r="I78" i="13"/>
  <c r="H78" i="13"/>
  <c r="X77" i="13"/>
  <c r="W77" i="13"/>
  <c r="T77" i="13"/>
  <c r="S77" i="13"/>
  <c r="Q77" i="13"/>
  <c r="P77" i="13"/>
  <c r="N77" i="13"/>
  <c r="L77" i="13"/>
  <c r="K77" i="13"/>
  <c r="J77" i="13"/>
  <c r="I77" i="13"/>
  <c r="H77" i="13"/>
  <c r="X76" i="13"/>
  <c r="W76" i="13"/>
  <c r="T76" i="13"/>
  <c r="S76" i="13"/>
  <c r="Q76" i="13"/>
  <c r="P76" i="13"/>
  <c r="N76" i="13"/>
  <c r="L76" i="13"/>
  <c r="K76" i="13"/>
  <c r="J76" i="13"/>
  <c r="I76" i="13"/>
  <c r="H76" i="13"/>
  <c r="X75" i="13"/>
  <c r="W75" i="13"/>
  <c r="T75" i="13"/>
  <c r="S75" i="13"/>
  <c r="Q75" i="13"/>
  <c r="P75" i="13"/>
  <c r="N75" i="13"/>
  <c r="L75" i="13"/>
  <c r="K75" i="13"/>
  <c r="J75" i="13"/>
  <c r="I75" i="13"/>
  <c r="H75" i="13"/>
  <c r="X74" i="13"/>
  <c r="W74" i="13"/>
  <c r="T74" i="13"/>
  <c r="S74" i="13"/>
  <c r="Q74" i="13"/>
  <c r="P74" i="13"/>
  <c r="N74" i="13"/>
  <c r="L74" i="13"/>
  <c r="K74" i="13"/>
  <c r="J74" i="13"/>
  <c r="I74" i="13"/>
  <c r="H74" i="13"/>
  <c r="X73" i="13"/>
  <c r="W73" i="13"/>
  <c r="T73" i="13"/>
  <c r="S73" i="13"/>
  <c r="Q73" i="13"/>
  <c r="P73" i="13"/>
  <c r="N73" i="13"/>
  <c r="L73" i="13"/>
  <c r="K73" i="13"/>
  <c r="J73" i="13"/>
  <c r="I73" i="13"/>
  <c r="H73" i="13"/>
  <c r="X72" i="13"/>
  <c r="W72" i="13"/>
  <c r="T72" i="13"/>
  <c r="S72" i="13"/>
  <c r="Q72" i="13"/>
  <c r="P72" i="13"/>
  <c r="N72" i="13"/>
  <c r="L72" i="13"/>
  <c r="K72" i="13"/>
  <c r="J72" i="13"/>
  <c r="I72" i="13"/>
  <c r="H72" i="13"/>
  <c r="X71" i="13"/>
  <c r="W71" i="13"/>
  <c r="T71" i="13"/>
  <c r="S71" i="13"/>
  <c r="Q71" i="13"/>
  <c r="P71" i="13"/>
  <c r="N71" i="13"/>
  <c r="L71" i="13"/>
  <c r="K71" i="13"/>
  <c r="J71" i="13"/>
  <c r="I71" i="13"/>
  <c r="H71" i="13"/>
  <c r="X70" i="13"/>
  <c r="W70" i="13"/>
  <c r="T70" i="13"/>
  <c r="S70" i="13"/>
  <c r="Q70" i="13"/>
  <c r="P70" i="13"/>
  <c r="N70" i="13"/>
  <c r="L70" i="13"/>
  <c r="K70" i="13"/>
  <c r="J70" i="13"/>
  <c r="I70" i="13"/>
  <c r="H70" i="13"/>
  <c r="X69" i="13"/>
  <c r="W69" i="13"/>
  <c r="T69" i="13"/>
  <c r="S69" i="13"/>
  <c r="Q69" i="13"/>
  <c r="P69" i="13"/>
  <c r="N69" i="13"/>
  <c r="L69" i="13"/>
  <c r="K69" i="13"/>
  <c r="J69" i="13"/>
  <c r="I69" i="13"/>
  <c r="H69" i="13"/>
  <c r="X68" i="13"/>
  <c r="W68" i="13"/>
  <c r="T68" i="13"/>
  <c r="S68" i="13"/>
  <c r="Q68" i="13"/>
  <c r="P68" i="13"/>
  <c r="N68" i="13"/>
  <c r="L68" i="13"/>
  <c r="K68" i="13"/>
  <c r="J68" i="13"/>
  <c r="I68" i="13"/>
  <c r="H68" i="13"/>
  <c r="X67" i="13"/>
  <c r="W67" i="13"/>
  <c r="T67" i="13"/>
  <c r="S67" i="13"/>
  <c r="Q67" i="13"/>
  <c r="P67" i="13"/>
  <c r="N67" i="13"/>
  <c r="L67" i="13"/>
  <c r="K67" i="13"/>
  <c r="J67" i="13"/>
  <c r="I67" i="13"/>
  <c r="H67" i="13"/>
  <c r="X66" i="13"/>
  <c r="W66" i="13"/>
  <c r="T66" i="13"/>
  <c r="S66" i="13"/>
  <c r="Q66" i="13"/>
  <c r="P66" i="13"/>
  <c r="N66" i="13"/>
  <c r="L66" i="13"/>
  <c r="K66" i="13"/>
  <c r="J66" i="13"/>
  <c r="I66" i="13"/>
  <c r="H66" i="13"/>
  <c r="X65" i="13"/>
  <c r="W65" i="13"/>
  <c r="T65" i="13"/>
  <c r="S65" i="13"/>
  <c r="Q65" i="13"/>
  <c r="P65" i="13"/>
  <c r="N65" i="13"/>
  <c r="L65" i="13"/>
  <c r="K65" i="13"/>
  <c r="J65" i="13"/>
  <c r="I65" i="13"/>
  <c r="H65" i="13"/>
  <c r="X64" i="13"/>
  <c r="W64" i="13"/>
  <c r="T64" i="13"/>
  <c r="S64" i="13"/>
  <c r="Q64" i="13"/>
  <c r="P64" i="13"/>
  <c r="N64" i="13"/>
  <c r="L64" i="13"/>
  <c r="K64" i="13"/>
  <c r="J64" i="13"/>
  <c r="I64" i="13"/>
  <c r="H64" i="13"/>
  <c r="X63" i="13"/>
  <c r="W63" i="13"/>
  <c r="T63" i="13"/>
  <c r="S63" i="13"/>
  <c r="Q63" i="13"/>
  <c r="P63" i="13"/>
  <c r="N63" i="13"/>
  <c r="L63" i="13"/>
  <c r="K63" i="13"/>
  <c r="J63" i="13"/>
  <c r="I63" i="13"/>
  <c r="H63" i="13"/>
  <c r="X62" i="13"/>
  <c r="W62" i="13"/>
  <c r="T62" i="13"/>
  <c r="S62" i="13"/>
  <c r="Q62" i="13"/>
  <c r="P62" i="13"/>
  <c r="N62" i="13"/>
  <c r="L62" i="13"/>
  <c r="K62" i="13"/>
  <c r="J62" i="13"/>
  <c r="I62" i="13"/>
  <c r="H62" i="13"/>
  <c r="X61" i="13"/>
  <c r="W61" i="13"/>
  <c r="T61" i="13"/>
  <c r="S61" i="13"/>
  <c r="Q61" i="13"/>
  <c r="P61" i="13"/>
  <c r="N61" i="13"/>
  <c r="L61" i="13"/>
  <c r="K61" i="13"/>
  <c r="J61" i="13"/>
  <c r="I61" i="13"/>
  <c r="H61" i="13"/>
  <c r="X60" i="13"/>
  <c r="W60" i="13"/>
  <c r="T60" i="13"/>
  <c r="S60" i="13"/>
  <c r="Q60" i="13"/>
  <c r="P60" i="13"/>
  <c r="N60" i="13"/>
  <c r="L60" i="13"/>
  <c r="K60" i="13"/>
  <c r="J60" i="13"/>
  <c r="I60" i="13"/>
  <c r="H60" i="13"/>
  <c r="X59" i="13"/>
  <c r="W59" i="13"/>
  <c r="T59" i="13"/>
  <c r="S59" i="13"/>
  <c r="Q59" i="13"/>
  <c r="P59" i="13"/>
  <c r="N59" i="13"/>
  <c r="L59" i="13"/>
  <c r="K59" i="13"/>
  <c r="J59" i="13"/>
  <c r="I59" i="13"/>
  <c r="H59" i="13"/>
  <c r="X58" i="13"/>
  <c r="W58" i="13"/>
  <c r="T58" i="13"/>
  <c r="S58" i="13"/>
  <c r="Q58" i="13"/>
  <c r="P58" i="13"/>
  <c r="N58" i="13"/>
  <c r="L58" i="13"/>
  <c r="K58" i="13"/>
  <c r="J58" i="13"/>
  <c r="I58" i="13"/>
  <c r="H58" i="13"/>
  <c r="X57" i="13"/>
  <c r="W57" i="13"/>
  <c r="T57" i="13"/>
  <c r="S57" i="13"/>
  <c r="Q57" i="13"/>
  <c r="P57" i="13"/>
  <c r="N57" i="13"/>
  <c r="L57" i="13"/>
  <c r="K57" i="13"/>
  <c r="J57" i="13"/>
  <c r="I57" i="13"/>
  <c r="H57" i="13"/>
  <c r="X56" i="13"/>
  <c r="W56" i="13"/>
  <c r="T56" i="13"/>
  <c r="S56" i="13"/>
  <c r="Q56" i="13"/>
  <c r="P56" i="13"/>
  <c r="N56" i="13"/>
  <c r="L56" i="13"/>
  <c r="K56" i="13"/>
  <c r="J56" i="13"/>
  <c r="I56" i="13"/>
  <c r="H56" i="13"/>
  <c r="X55" i="13"/>
  <c r="W55" i="13"/>
  <c r="T55" i="13"/>
  <c r="S55" i="13"/>
  <c r="Q55" i="13"/>
  <c r="P55" i="13"/>
  <c r="N55" i="13"/>
  <c r="L55" i="13"/>
  <c r="K55" i="13"/>
  <c r="J55" i="13"/>
  <c r="I55" i="13"/>
  <c r="H55" i="13"/>
  <c r="X54" i="13"/>
  <c r="W54" i="13"/>
  <c r="T54" i="13"/>
  <c r="S54" i="13"/>
  <c r="Q54" i="13"/>
  <c r="P54" i="13"/>
  <c r="N54" i="13"/>
  <c r="L54" i="13"/>
  <c r="K54" i="13"/>
  <c r="J54" i="13"/>
  <c r="I54" i="13"/>
  <c r="H54" i="13"/>
  <c r="X53" i="13"/>
  <c r="W53" i="13"/>
  <c r="T53" i="13"/>
  <c r="S53" i="13"/>
  <c r="Q53" i="13"/>
  <c r="P53" i="13"/>
  <c r="N53" i="13"/>
  <c r="L53" i="13"/>
  <c r="K53" i="13"/>
  <c r="J53" i="13"/>
  <c r="I53" i="13"/>
  <c r="H53" i="13"/>
  <c r="X52" i="13"/>
  <c r="W52" i="13"/>
  <c r="T52" i="13"/>
  <c r="S52" i="13"/>
  <c r="Q52" i="13"/>
  <c r="P52" i="13"/>
  <c r="N52" i="13"/>
  <c r="L52" i="13"/>
  <c r="K52" i="13"/>
  <c r="J52" i="13"/>
  <c r="I52" i="13"/>
  <c r="H52" i="13"/>
  <c r="X51" i="13"/>
  <c r="W51" i="13"/>
  <c r="T51" i="13"/>
  <c r="S51" i="13"/>
  <c r="Q51" i="13"/>
  <c r="P51" i="13"/>
  <c r="N51" i="13"/>
  <c r="L51" i="13"/>
  <c r="K51" i="13"/>
  <c r="J51" i="13"/>
  <c r="I51" i="13"/>
  <c r="H51" i="13"/>
  <c r="X50" i="13"/>
  <c r="W50" i="13"/>
  <c r="T50" i="13"/>
  <c r="S50" i="13"/>
  <c r="Q50" i="13"/>
  <c r="P50" i="13"/>
  <c r="N50" i="13"/>
  <c r="L50" i="13"/>
  <c r="K50" i="13"/>
  <c r="J50" i="13"/>
  <c r="I50" i="13"/>
  <c r="H50" i="13"/>
  <c r="X49" i="13"/>
  <c r="W49" i="13"/>
  <c r="T49" i="13"/>
  <c r="S49" i="13"/>
  <c r="Q49" i="13"/>
  <c r="P49" i="13"/>
  <c r="N49" i="13"/>
  <c r="L49" i="13"/>
  <c r="K49" i="13"/>
  <c r="J49" i="13"/>
  <c r="I49" i="13"/>
  <c r="H49" i="13"/>
  <c r="X48" i="13"/>
  <c r="W48" i="13"/>
  <c r="T48" i="13"/>
  <c r="S48" i="13"/>
  <c r="Q48" i="13"/>
  <c r="P48" i="13"/>
  <c r="N48" i="13"/>
  <c r="L48" i="13"/>
  <c r="K48" i="13"/>
  <c r="J48" i="13"/>
  <c r="I48" i="13"/>
  <c r="H48" i="13"/>
  <c r="X47" i="13"/>
  <c r="W47" i="13"/>
  <c r="T47" i="13"/>
  <c r="S47" i="13"/>
  <c r="Q47" i="13"/>
  <c r="P47" i="13"/>
  <c r="N47" i="13"/>
  <c r="L47" i="13"/>
  <c r="K47" i="13"/>
  <c r="J47" i="13"/>
  <c r="I47" i="13"/>
  <c r="H47" i="13"/>
  <c r="X46" i="13"/>
  <c r="W46" i="13"/>
  <c r="T46" i="13"/>
  <c r="S46" i="13"/>
  <c r="Q46" i="13"/>
  <c r="P46" i="13"/>
  <c r="N46" i="13"/>
  <c r="L46" i="13"/>
  <c r="K46" i="13"/>
  <c r="J46" i="13"/>
  <c r="I46" i="13"/>
  <c r="H46" i="13"/>
  <c r="X45" i="13"/>
  <c r="W45" i="13"/>
  <c r="T45" i="13"/>
  <c r="S45" i="13"/>
  <c r="Q45" i="13"/>
  <c r="P45" i="13"/>
  <c r="N45" i="13"/>
  <c r="L45" i="13"/>
  <c r="K45" i="13"/>
  <c r="J45" i="13"/>
  <c r="I45" i="13"/>
  <c r="H45" i="13"/>
  <c r="X44" i="13"/>
  <c r="W44" i="13"/>
  <c r="T44" i="13"/>
  <c r="S44" i="13"/>
  <c r="Q44" i="13"/>
  <c r="P44" i="13"/>
  <c r="N44" i="13"/>
  <c r="L44" i="13"/>
  <c r="K44" i="13"/>
  <c r="J44" i="13"/>
  <c r="I44" i="13"/>
  <c r="H44" i="13"/>
  <c r="X43" i="13"/>
  <c r="W43" i="13"/>
  <c r="T43" i="13"/>
  <c r="S43" i="13"/>
  <c r="Q43" i="13"/>
  <c r="P43" i="13"/>
  <c r="N43" i="13"/>
  <c r="L43" i="13"/>
  <c r="K43" i="13"/>
  <c r="J43" i="13"/>
  <c r="I43" i="13"/>
  <c r="H43" i="13"/>
  <c r="X42" i="13"/>
  <c r="W42" i="13"/>
  <c r="T42" i="13"/>
  <c r="S42" i="13"/>
  <c r="Q42" i="13"/>
  <c r="P42" i="13"/>
  <c r="N42" i="13"/>
  <c r="L42" i="13"/>
  <c r="K42" i="13"/>
  <c r="J42" i="13"/>
  <c r="I42" i="13"/>
  <c r="H42" i="13"/>
  <c r="X41" i="13"/>
  <c r="W41" i="13"/>
  <c r="T41" i="13"/>
  <c r="S41" i="13"/>
  <c r="Q41" i="13"/>
  <c r="P41" i="13"/>
  <c r="N41" i="13"/>
  <c r="L41" i="13"/>
  <c r="K41" i="13"/>
  <c r="J41" i="13"/>
  <c r="I41" i="13"/>
  <c r="H41" i="13"/>
  <c r="X40" i="13"/>
  <c r="W40" i="13"/>
  <c r="T40" i="13"/>
  <c r="S40" i="13"/>
  <c r="Q40" i="13"/>
  <c r="P40" i="13"/>
  <c r="N40" i="13"/>
  <c r="L40" i="13"/>
  <c r="K40" i="13"/>
  <c r="J40" i="13"/>
  <c r="I40" i="13"/>
  <c r="H40" i="13"/>
  <c r="X39" i="13"/>
  <c r="W39" i="13"/>
  <c r="T39" i="13"/>
  <c r="S39" i="13"/>
  <c r="Q39" i="13"/>
  <c r="P39" i="13"/>
  <c r="N39" i="13"/>
  <c r="L39" i="13"/>
  <c r="K39" i="13"/>
  <c r="J39" i="13"/>
  <c r="I39" i="13"/>
  <c r="H39" i="13"/>
  <c r="X38" i="13"/>
  <c r="W38" i="13"/>
  <c r="T38" i="13"/>
  <c r="S38" i="13"/>
  <c r="Q38" i="13"/>
  <c r="P38" i="13"/>
  <c r="N38" i="13"/>
  <c r="L38" i="13"/>
  <c r="K38" i="13"/>
  <c r="J38" i="13"/>
  <c r="I38" i="13"/>
  <c r="H38" i="13"/>
  <c r="X37" i="13"/>
  <c r="W37" i="13"/>
  <c r="T37" i="13"/>
  <c r="S37" i="13"/>
  <c r="Q37" i="13"/>
  <c r="P37" i="13"/>
  <c r="N37" i="13"/>
  <c r="L37" i="13"/>
  <c r="K37" i="13"/>
  <c r="J37" i="13"/>
  <c r="I37" i="13"/>
  <c r="H37" i="13"/>
  <c r="X36" i="13"/>
  <c r="W36" i="13"/>
  <c r="T36" i="13"/>
  <c r="S36" i="13"/>
  <c r="Q36" i="13"/>
  <c r="P36" i="13"/>
  <c r="N36" i="13"/>
  <c r="L36" i="13"/>
  <c r="K36" i="13"/>
  <c r="J36" i="13"/>
  <c r="I36" i="13"/>
  <c r="H36" i="13"/>
  <c r="X35" i="13"/>
  <c r="W35" i="13"/>
  <c r="T35" i="13"/>
  <c r="S35" i="13"/>
  <c r="Q35" i="13"/>
  <c r="P35" i="13"/>
  <c r="N35" i="13"/>
  <c r="L35" i="13"/>
  <c r="K35" i="13"/>
  <c r="J35" i="13"/>
  <c r="I35" i="13"/>
  <c r="H35" i="13"/>
  <c r="X34" i="13"/>
  <c r="W34" i="13"/>
  <c r="T34" i="13"/>
  <c r="S34" i="13"/>
  <c r="Q34" i="13"/>
  <c r="P34" i="13"/>
  <c r="N34" i="13"/>
  <c r="L34" i="13"/>
  <c r="K34" i="13"/>
  <c r="J34" i="13"/>
  <c r="I34" i="13"/>
  <c r="H34" i="13"/>
  <c r="X33" i="13"/>
  <c r="W33" i="13"/>
  <c r="T33" i="13"/>
  <c r="S33" i="13"/>
  <c r="Q33" i="13"/>
  <c r="P33" i="13"/>
  <c r="N33" i="13"/>
  <c r="L33" i="13"/>
  <c r="K33" i="13"/>
  <c r="J33" i="13"/>
  <c r="I33" i="13"/>
  <c r="H33" i="13"/>
  <c r="X32" i="13"/>
  <c r="W32" i="13"/>
  <c r="T32" i="13"/>
  <c r="S32" i="13"/>
  <c r="Q32" i="13"/>
  <c r="P32" i="13"/>
  <c r="N32" i="13"/>
  <c r="L32" i="13"/>
  <c r="K32" i="13"/>
  <c r="J32" i="13"/>
  <c r="I32" i="13"/>
  <c r="H32" i="13"/>
  <c r="X31" i="13"/>
  <c r="W31" i="13"/>
  <c r="T31" i="13"/>
  <c r="S31" i="13"/>
  <c r="Q31" i="13"/>
  <c r="P31" i="13"/>
  <c r="N31" i="13"/>
  <c r="L31" i="13"/>
  <c r="K31" i="13"/>
  <c r="J31" i="13"/>
  <c r="I31" i="13"/>
  <c r="H31" i="13"/>
  <c r="X30" i="13"/>
  <c r="W30" i="13"/>
  <c r="T30" i="13"/>
  <c r="S30" i="13"/>
  <c r="Q30" i="13"/>
  <c r="P30" i="13"/>
  <c r="N30" i="13"/>
  <c r="L30" i="13"/>
  <c r="K30" i="13"/>
  <c r="J30" i="13"/>
  <c r="I30" i="13"/>
  <c r="H30" i="13"/>
  <c r="X29" i="13"/>
  <c r="W29" i="13"/>
  <c r="T29" i="13"/>
  <c r="S29" i="13"/>
  <c r="Q29" i="13"/>
  <c r="P29" i="13"/>
  <c r="N29" i="13"/>
  <c r="L29" i="13"/>
  <c r="K29" i="13"/>
  <c r="J29" i="13"/>
  <c r="I29" i="13"/>
  <c r="H29" i="13"/>
  <c r="X28" i="13"/>
  <c r="W28" i="13"/>
  <c r="T28" i="13"/>
  <c r="S28" i="13"/>
  <c r="Q28" i="13"/>
  <c r="P28" i="13"/>
  <c r="N28" i="13"/>
  <c r="L28" i="13"/>
  <c r="K28" i="13"/>
  <c r="J28" i="13"/>
  <c r="I28" i="13"/>
  <c r="H28" i="13"/>
  <c r="X27" i="13"/>
  <c r="W27" i="13"/>
  <c r="T27" i="13"/>
  <c r="S27" i="13"/>
  <c r="Q27" i="13"/>
  <c r="P27" i="13"/>
  <c r="N27" i="13"/>
  <c r="L27" i="13"/>
  <c r="K27" i="13"/>
  <c r="J27" i="13"/>
  <c r="I27" i="13"/>
  <c r="H27" i="13"/>
  <c r="X26" i="13"/>
  <c r="W26" i="13"/>
  <c r="T26" i="13"/>
  <c r="S26" i="13"/>
  <c r="Q26" i="13"/>
  <c r="P26" i="13"/>
  <c r="N26" i="13"/>
  <c r="L26" i="13"/>
  <c r="K26" i="13"/>
  <c r="J26" i="13"/>
  <c r="I26" i="13"/>
  <c r="H26" i="13"/>
  <c r="X25" i="13"/>
  <c r="W25" i="13"/>
  <c r="T25" i="13"/>
  <c r="S25" i="13"/>
  <c r="Q25" i="13"/>
  <c r="P25" i="13"/>
  <c r="N25" i="13"/>
  <c r="L25" i="13"/>
  <c r="K25" i="13"/>
  <c r="J25" i="13"/>
  <c r="I25" i="13"/>
  <c r="H25" i="13"/>
  <c r="X24" i="13"/>
  <c r="W24" i="13"/>
  <c r="T24" i="13"/>
  <c r="S24" i="13"/>
  <c r="Q24" i="13"/>
  <c r="P24" i="13"/>
  <c r="N24" i="13"/>
  <c r="L24" i="13"/>
  <c r="K24" i="13"/>
  <c r="J24" i="13"/>
  <c r="I24" i="13"/>
  <c r="H24" i="13"/>
  <c r="X23" i="13"/>
  <c r="W23" i="13"/>
  <c r="T23" i="13"/>
  <c r="S23" i="13"/>
  <c r="Q23" i="13"/>
  <c r="P23" i="13"/>
  <c r="N23" i="13"/>
  <c r="L23" i="13"/>
  <c r="K23" i="13"/>
  <c r="J23" i="13"/>
  <c r="I23" i="13"/>
  <c r="H23" i="13"/>
  <c r="X22" i="13"/>
  <c r="W22" i="13"/>
  <c r="T22" i="13"/>
  <c r="S22" i="13"/>
  <c r="Q22" i="13"/>
  <c r="P22" i="13"/>
  <c r="N22" i="13"/>
  <c r="L22" i="13"/>
  <c r="K22" i="13"/>
  <c r="J22" i="13"/>
  <c r="I22" i="13"/>
  <c r="H22" i="13"/>
  <c r="X21" i="13"/>
  <c r="W21" i="13"/>
  <c r="T21" i="13"/>
  <c r="S21" i="13"/>
  <c r="Q21" i="13"/>
  <c r="P21" i="13"/>
  <c r="N21" i="13"/>
  <c r="L21" i="13"/>
  <c r="K21" i="13"/>
  <c r="J21" i="13"/>
  <c r="I21" i="13"/>
  <c r="H21" i="13"/>
  <c r="X20" i="13"/>
  <c r="W20" i="13"/>
  <c r="T20" i="13"/>
  <c r="S20" i="13"/>
  <c r="Q20" i="13"/>
  <c r="P20" i="13"/>
  <c r="N20" i="13"/>
  <c r="L20" i="13"/>
  <c r="K20" i="13"/>
  <c r="J20" i="13"/>
  <c r="I20" i="13"/>
  <c r="H20" i="13"/>
  <c r="X19" i="13"/>
  <c r="W19" i="13"/>
  <c r="T19" i="13"/>
  <c r="S19" i="13"/>
  <c r="Q19" i="13"/>
  <c r="P19" i="13"/>
  <c r="N19" i="13"/>
  <c r="L19" i="13"/>
  <c r="K19" i="13"/>
  <c r="J19" i="13"/>
  <c r="I19" i="13"/>
  <c r="H19" i="13"/>
  <c r="X18" i="13"/>
  <c r="O18" i="13" s="1"/>
  <c r="W18" i="13"/>
  <c r="G18" i="13" s="1"/>
  <c r="X17" i="13"/>
  <c r="O17" i="13" s="1"/>
  <c r="W17" i="13"/>
  <c r="G17" i="13" s="1"/>
  <c r="X16" i="13"/>
  <c r="O16" i="13" s="1"/>
  <c r="W16" i="13"/>
  <c r="M16" i="13" s="1"/>
  <c r="N16" i="13" s="1"/>
  <c r="X15" i="13"/>
  <c r="O15" i="13" s="1"/>
  <c r="W15" i="13"/>
  <c r="M15" i="13" s="1"/>
  <c r="X14" i="13"/>
  <c r="O14" i="13" s="1"/>
  <c r="W14" i="13"/>
  <c r="G14" i="13" s="1"/>
  <c r="X13" i="13"/>
  <c r="O13" i="13" s="1"/>
  <c r="W13" i="13"/>
  <c r="G13" i="13" s="1"/>
  <c r="X12" i="13"/>
  <c r="O12" i="13" s="1"/>
  <c r="W12" i="13"/>
  <c r="M12" i="13" s="1"/>
  <c r="N12" i="13" s="1"/>
  <c r="X11" i="13"/>
  <c r="O11" i="13" s="1"/>
  <c r="W11" i="13"/>
  <c r="M11" i="13" s="1"/>
  <c r="X10" i="13"/>
  <c r="O10" i="13" s="1"/>
  <c r="W10" i="13"/>
  <c r="G10" i="13" s="1"/>
  <c r="D6" i="13"/>
  <c r="C6" i="13"/>
  <c r="A6" i="13"/>
  <c r="U3" i="14" l="1"/>
  <c r="U5" i="14"/>
  <c r="U5" i="13"/>
  <c r="U1" i="14"/>
  <c r="U6" i="14" s="1"/>
  <c r="H10" i="13"/>
  <c r="J10" i="13" s="1"/>
  <c r="I10" i="13"/>
  <c r="P12" i="13"/>
  <c r="I14" i="13"/>
  <c r="H14" i="13"/>
  <c r="J14" i="13" s="1"/>
  <c r="P16" i="13"/>
  <c r="I18" i="13"/>
  <c r="K18" i="13" s="1"/>
  <c r="H18" i="13"/>
  <c r="J18" i="13" s="1"/>
  <c r="N14" i="13"/>
  <c r="P14" i="13" s="1"/>
  <c r="N11" i="13"/>
  <c r="P11" i="13" s="1"/>
  <c r="H13" i="13"/>
  <c r="J13" i="13" s="1"/>
  <c r="K13" i="13"/>
  <c r="H17" i="13"/>
  <c r="J17" i="13" s="1"/>
  <c r="I17" i="13"/>
  <c r="N18" i="13"/>
  <c r="P18" i="13" s="1"/>
  <c r="N10" i="13"/>
  <c r="M17" i="13"/>
  <c r="N17" i="13" s="1"/>
  <c r="P17" i="13" s="1"/>
  <c r="H16" i="13"/>
  <c r="J16" i="13" s="1"/>
  <c r="K16" i="13" s="1"/>
  <c r="G15" i="13"/>
  <c r="N15" i="13" s="1"/>
  <c r="P15" i="13" s="1"/>
  <c r="M13" i="13"/>
  <c r="N13" i="13" s="1"/>
  <c r="P13" i="13" s="1"/>
  <c r="S13" i="13" s="1"/>
  <c r="H12" i="13"/>
  <c r="J12" i="13" s="1"/>
  <c r="K12" i="13" s="1"/>
  <c r="G11" i="13"/>
  <c r="P10" i="13" l="1"/>
  <c r="U3" i="13" s="1"/>
  <c r="U4" i="13"/>
  <c r="K10" i="13"/>
  <c r="S10" i="13" s="1"/>
  <c r="L12" i="13"/>
  <c r="L16" i="13"/>
  <c r="S16" i="13"/>
  <c r="L10" i="13"/>
  <c r="H15" i="13"/>
  <c r="J15" i="13" s="1"/>
  <c r="I15" i="13"/>
  <c r="S18" i="13"/>
  <c r="L13" i="13"/>
  <c r="T13" i="13" s="1"/>
  <c r="L18" i="13"/>
  <c r="S12" i="13"/>
  <c r="H11" i="13"/>
  <c r="J11" i="13" s="1"/>
  <c r="I11" i="13"/>
  <c r="K17" i="13"/>
  <c r="K14" i="13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58" i="8"/>
  <c r="S59" i="8"/>
  <c r="S60" i="8"/>
  <c r="S61" i="8"/>
  <c r="S62" i="8"/>
  <c r="S63" i="8"/>
  <c r="S64" i="8"/>
  <c r="S65" i="8"/>
  <c r="S66" i="8"/>
  <c r="S67" i="8"/>
  <c r="S68" i="8"/>
  <c r="S69" i="8"/>
  <c r="S70" i="8"/>
  <c r="S71" i="8"/>
  <c r="S72" i="8"/>
  <c r="S73" i="8"/>
  <c r="S74" i="8"/>
  <c r="S75" i="8"/>
  <c r="S76" i="8"/>
  <c r="S77" i="8"/>
  <c r="S78" i="8"/>
  <c r="S79" i="8"/>
  <c r="S80" i="8"/>
  <c r="S81" i="8"/>
  <c r="S82" i="8"/>
  <c r="S83" i="8"/>
  <c r="S84" i="8"/>
  <c r="S85" i="8"/>
  <c r="S86" i="8"/>
  <c r="S87" i="8"/>
  <c r="S88" i="8"/>
  <c r="S89" i="8"/>
  <c r="S90" i="8"/>
  <c r="S91" i="8"/>
  <c r="S92" i="8"/>
  <c r="S93" i="8"/>
  <c r="S94" i="8"/>
  <c r="S95" i="8"/>
  <c r="S96" i="8"/>
  <c r="S97" i="8"/>
  <c r="S98" i="8"/>
  <c r="S99" i="8"/>
  <c r="S100" i="8"/>
  <c r="S101" i="8"/>
  <c r="S102" i="8"/>
  <c r="S103" i="8"/>
  <c r="S104" i="8"/>
  <c r="S105" i="8"/>
  <c r="S106" i="8"/>
  <c r="S107" i="8"/>
  <c r="S108" i="8"/>
  <c r="S109" i="8"/>
  <c r="S110" i="8"/>
  <c r="S111" i="8"/>
  <c r="S112" i="8"/>
  <c r="S113" i="8"/>
  <c r="S114" i="8"/>
  <c r="S115" i="8"/>
  <c r="S116" i="8"/>
  <c r="S117" i="8"/>
  <c r="S118" i="8"/>
  <c r="S119" i="8"/>
  <c r="S120" i="8"/>
  <c r="S121" i="8"/>
  <c r="S122" i="8"/>
  <c r="S123" i="8"/>
  <c r="S124" i="8"/>
  <c r="S125" i="8"/>
  <c r="S126" i="8"/>
  <c r="S127" i="8"/>
  <c r="S128" i="8"/>
  <c r="S129" i="8"/>
  <c r="S130" i="8"/>
  <c r="S131" i="8"/>
  <c r="S132" i="8"/>
  <c r="S133" i="8"/>
  <c r="S134" i="8"/>
  <c r="S135" i="8"/>
  <c r="S136" i="8"/>
  <c r="S137" i="8"/>
  <c r="S138" i="8"/>
  <c r="S139" i="8"/>
  <c r="S140" i="8"/>
  <c r="S141" i="8"/>
  <c r="S142" i="8"/>
  <c r="S143" i="8"/>
  <c r="S144" i="8"/>
  <c r="S145" i="8"/>
  <c r="S146" i="8"/>
  <c r="S147" i="8"/>
  <c r="S148" i="8"/>
  <c r="S149" i="8"/>
  <c r="S150" i="8"/>
  <c r="S151" i="8"/>
  <c r="S152" i="8"/>
  <c r="S153" i="8"/>
  <c r="S154" i="8"/>
  <c r="S155" i="8"/>
  <c r="S156" i="8"/>
  <c r="S157" i="8"/>
  <c r="S158" i="8"/>
  <c r="S159" i="8"/>
  <c r="S160" i="8"/>
  <c r="S161" i="8"/>
  <c r="S162" i="8"/>
  <c r="S163" i="8"/>
  <c r="S164" i="8"/>
  <c r="S165" i="8"/>
  <c r="S166" i="8"/>
  <c r="S167" i="8"/>
  <c r="S168" i="8"/>
  <c r="S169" i="8"/>
  <c r="S170" i="8"/>
  <c r="S171" i="8"/>
  <c r="S172" i="8"/>
  <c r="S173" i="8"/>
  <c r="S174" i="8"/>
  <c r="S175" i="8"/>
  <c r="S176" i="8"/>
  <c r="S177" i="8"/>
  <c r="S178" i="8"/>
  <c r="S179" i="8"/>
  <c r="S180" i="8"/>
  <c r="S181" i="8"/>
  <c r="S182" i="8"/>
  <c r="S183" i="8"/>
  <c r="S184" i="8"/>
  <c r="S185" i="8"/>
  <c r="S186" i="8"/>
  <c r="S187" i="8"/>
  <c r="S188" i="8"/>
  <c r="S189" i="8"/>
  <c r="S190" i="8"/>
  <c r="S191" i="8"/>
  <c r="S192" i="8"/>
  <c r="S193" i="8"/>
  <c r="S194" i="8"/>
  <c r="S195" i="8"/>
  <c r="S196" i="8"/>
  <c r="S197" i="8"/>
  <c r="S198" i="8"/>
  <c r="S199" i="8"/>
  <c r="S200" i="8"/>
  <c r="S201" i="8"/>
  <c r="S202" i="8"/>
  <c r="S203" i="8"/>
  <c r="S204" i="8"/>
  <c r="S205" i="8"/>
  <c r="S206" i="8"/>
  <c r="S207" i="8"/>
  <c r="S208" i="8"/>
  <c r="S209" i="8"/>
  <c r="S210" i="8"/>
  <c r="S211" i="8"/>
  <c r="S212" i="8"/>
  <c r="S213" i="8"/>
  <c r="S214" i="8"/>
  <c r="S215" i="8"/>
  <c r="S216" i="8"/>
  <c r="S217" i="8"/>
  <c r="S218" i="8"/>
  <c r="S219" i="8"/>
  <c r="S220" i="8"/>
  <c r="S221" i="8"/>
  <c r="S222" i="8"/>
  <c r="S223" i="8"/>
  <c r="S224" i="8"/>
  <c r="S225" i="8"/>
  <c r="S226" i="8"/>
  <c r="S227" i="8"/>
  <c r="S228" i="8"/>
  <c r="S229" i="8"/>
  <c r="S230" i="8"/>
  <c r="S231" i="8"/>
  <c r="S232" i="8"/>
  <c r="S233" i="8"/>
  <c r="S234" i="8"/>
  <c r="S235" i="8"/>
  <c r="S236" i="8"/>
  <c r="S237" i="8"/>
  <c r="S238" i="8"/>
  <c r="S239" i="8"/>
  <c r="S240" i="8"/>
  <c r="S241" i="8"/>
  <c r="S242" i="8"/>
  <c r="S243" i="8"/>
  <c r="S244" i="8"/>
  <c r="S245" i="8"/>
  <c r="S246" i="8"/>
  <c r="S247" i="8"/>
  <c r="S248" i="8"/>
  <c r="S249" i="8"/>
  <c r="S250" i="8"/>
  <c r="S251" i="8"/>
  <c r="S252" i="8"/>
  <c r="S253" i="8"/>
  <c r="S254" i="8"/>
  <c r="S255" i="8"/>
  <c r="S256" i="8"/>
  <c r="S257" i="8"/>
  <c r="S258" i="8"/>
  <c r="S259" i="8"/>
  <c r="S260" i="8"/>
  <c r="S261" i="8"/>
  <c r="S262" i="8"/>
  <c r="S263" i="8"/>
  <c r="S264" i="8"/>
  <c r="S265" i="8"/>
  <c r="S266" i="8"/>
  <c r="S267" i="8"/>
  <c r="S268" i="8"/>
  <c r="S269" i="8"/>
  <c r="S270" i="8"/>
  <c r="S271" i="8"/>
  <c r="S272" i="8"/>
  <c r="S273" i="8"/>
  <c r="S275" i="8"/>
  <c r="S276" i="8"/>
  <c r="S277" i="8"/>
  <c r="S278" i="8"/>
  <c r="S279" i="8"/>
  <c r="S280" i="8"/>
  <c r="S281" i="8"/>
  <c r="S282" i="8"/>
  <c r="S283" i="8"/>
  <c r="S284" i="8"/>
  <c r="S285" i="8"/>
  <c r="S286" i="8"/>
  <c r="S287" i="8"/>
  <c r="S288" i="8"/>
  <c r="S289" i="8"/>
  <c r="S290" i="8"/>
  <c r="S291" i="8"/>
  <c r="S292" i="8"/>
  <c r="S293" i="8"/>
  <c r="S294" i="8"/>
  <c r="S295" i="8"/>
  <c r="S296" i="8"/>
  <c r="S297" i="8"/>
  <c r="S298" i="8"/>
  <c r="S299" i="8"/>
  <c r="S300" i="8"/>
  <c r="S301" i="8"/>
  <c r="T10" i="13" l="1"/>
  <c r="T12" i="13"/>
  <c r="T18" i="13"/>
  <c r="L17" i="13"/>
  <c r="T16" i="13"/>
  <c r="K11" i="13"/>
  <c r="S17" i="13"/>
  <c r="T17" i="13" s="1"/>
  <c r="L14" i="13"/>
  <c r="S14" i="13"/>
  <c r="K15" i="13"/>
  <c r="T18" i="8"/>
  <c r="M19" i="8"/>
  <c r="N19" i="8"/>
  <c r="O19" i="8"/>
  <c r="P19" i="8"/>
  <c r="Q19" i="8"/>
  <c r="T19" i="8"/>
  <c r="M20" i="8"/>
  <c r="N20" i="8"/>
  <c r="O20" i="8"/>
  <c r="P20" i="8"/>
  <c r="Q20" i="8"/>
  <c r="T20" i="8"/>
  <c r="M21" i="8"/>
  <c r="N21" i="8"/>
  <c r="O21" i="8"/>
  <c r="P21" i="8"/>
  <c r="Q21" i="8"/>
  <c r="T21" i="8"/>
  <c r="M22" i="8"/>
  <c r="N22" i="8"/>
  <c r="O22" i="8"/>
  <c r="P22" i="8"/>
  <c r="Q22" i="8"/>
  <c r="T22" i="8"/>
  <c r="M23" i="8"/>
  <c r="N23" i="8"/>
  <c r="O23" i="8"/>
  <c r="P23" i="8"/>
  <c r="Q23" i="8"/>
  <c r="T23" i="8"/>
  <c r="M24" i="8"/>
  <c r="N24" i="8"/>
  <c r="O24" i="8"/>
  <c r="P24" i="8"/>
  <c r="Q24" i="8"/>
  <c r="T24" i="8"/>
  <c r="M25" i="8"/>
  <c r="N25" i="8"/>
  <c r="O25" i="8"/>
  <c r="P25" i="8"/>
  <c r="Q25" i="8"/>
  <c r="T25" i="8"/>
  <c r="M26" i="8"/>
  <c r="N26" i="8"/>
  <c r="O26" i="8"/>
  <c r="P26" i="8"/>
  <c r="Q26" i="8"/>
  <c r="T26" i="8"/>
  <c r="M27" i="8"/>
  <c r="N27" i="8"/>
  <c r="O27" i="8"/>
  <c r="P27" i="8"/>
  <c r="Q27" i="8"/>
  <c r="T27" i="8"/>
  <c r="M28" i="8"/>
  <c r="N28" i="8"/>
  <c r="O28" i="8"/>
  <c r="P28" i="8"/>
  <c r="Q28" i="8"/>
  <c r="T28" i="8"/>
  <c r="M29" i="8"/>
  <c r="N29" i="8"/>
  <c r="O29" i="8"/>
  <c r="P29" i="8"/>
  <c r="Q29" i="8"/>
  <c r="T29" i="8"/>
  <c r="M30" i="8"/>
  <c r="N30" i="8"/>
  <c r="O30" i="8"/>
  <c r="P30" i="8"/>
  <c r="Q30" i="8"/>
  <c r="T30" i="8"/>
  <c r="M31" i="8"/>
  <c r="N31" i="8"/>
  <c r="O31" i="8"/>
  <c r="P31" i="8"/>
  <c r="Q31" i="8"/>
  <c r="T31" i="8"/>
  <c r="M32" i="8"/>
  <c r="N32" i="8"/>
  <c r="O32" i="8"/>
  <c r="P32" i="8"/>
  <c r="Q32" i="8"/>
  <c r="T32" i="8"/>
  <c r="M33" i="8"/>
  <c r="N33" i="8"/>
  <c r="O33" i="8"/>
  <c r="P33" i="8"/>
  <c r="Q33" i="8"/>
  <c r="T33" i="8"/>
  <c r="M34" i="8"/>
  <c r="N34" i="8"/>
  <c r="O34" i="8"/>
  <c r="P34" i="8"/>
  <c r="Q34" i="8"/>
  <c r="T34" i="8"/>
  <c r="M35" i="8"/>
  <c r="N35" i="8"/>
  <c r="O35" i="8"/>
  <c r="P35" i="8"/>
  <c r="Q35" i="8"/>
  <c r="T35" i="8"/>
  <c r="M36" i="8"/>
  <c r="N36" i="8"/>
  <c r="O36" i="8"/>
  <c r="P36" i="8"/>
  <c r="Q36" i="8"/>
  <c r="T36" i="8"/>
  <c r="M37" i="8"/>
  <c r="N37" i="8"/>
  <c r="O37" i="8"/>
  <c r="P37" i="8"/>
  <c r="Q37" i="8"/>
  <c r="T37" i="8"/>
  <c r="M38" i="8"/>
  <c r="N38" i="8"/>
  <c r="O38" i="8"/>
  <c r="P38" i="8"/>
  <c r="Q38" i="8"/>
  <c r="T38" i="8"/>
  <c r="M39" i="8"/>
  <c r="N39" i="8"/>
  <c r="O39" i="8"/>
  <c r="P39" i="8"/>
  <c r="Q39" i="8"/>
  <c r="T39" i="8"/>
  <c r="M40" i="8"/>
  <c r="N40" i="8"/>
  <c r="O40" i="8"/>
  <c r="P40" i="8"/>
  <c r="Q40" i="8"/>
  <c r="T40" i="8"/>
  <c r="M41" i="8"/>
  <c r="N41" i="8"/>
  <c r="O41" i="8"/>
  <c r="P41" i="8"/>
  <c r="Q41" i="8"/>
  <c r="T41" i="8"/>
  <c r="M42" i="8"/>
  <c r="N42" i="8"/>
  <c r="O42" i="8"/>
  <c r="P42" i="8"/>
  <c r="Q42" i="8"/>
  <c r="T42" i="8"/>
  <c r="M43" i="8"/>
  <c r="N43" i="8"/>
  <c r="O43" i="8"/>
  <c r="P43" i="8"/>
  <c r="Q43" i="8"/>
  <c r="T43" i="8"/>
  <c r="M44" i="8"/>
  <c r="N44" i="8"/>
  <c r="O44" i="8"/>
  <c r="P44" i="8"/>
  <c r="Q44" i="8"/>
  <c r="T44" i="8"/>
  <c r="M45" i="8"/>
  <c r="N45" i="8"/>
  <c r="O45" i="8"/>
  <c r="P45" i="8"/>
  <c r="Q45" i="8"/>
  <c r="T45" i="8"/>
  <c r="M46" i="8"/>
  <c r="N46" i="8"/>
  <c r="O46" i="8"/>
  <c r="P46" i="8"/>
  <c r="Q46" i="8"/>
  <c r="T46" i="8"/>
  <c r="M47" i="8"/>
  <c r="N47" i="8"/>
  <c r="O47" i="8"/>
  <c r="P47" i="8"/>
  <c r="Q47" i="8"/>
  <c r="T47" i="8"/>
  <c r="M48" i="8"/>
  <c r="N48" i="8"/>
  <c r="O48" i="8"/>
  <c r="P48" i="8"/>
  <c r="Q48" i="8"/>
  <c r="T48" i="8"/>
  <c r="M49" i="8"/>
  <c r="N49" i="8"/>
  <c r="O49" i="8"/>
  <c r="P49" i="8"/>
  <c r="Q49" i="8"/>
  <c r="T49" i="8"/>
  <c r="M50" i="8"/>
  <c r="N50" i="8"/>
  <c r="O50" i="8"/>
  <c r="P50" i="8"/>
  <c r="Q50" i="8"/>
  <c r="T50" i="8"/>
  <c r="M51" i="8"/>
  <c r="N51" i="8"/>
  <c r="O51" i="8"/>
  <c r="P51" i="8"/>
  <c r="Q51" i="8"/>
  <c r="T51" i="8"/>
  <c r="M52" i="8"/>
  <c r="N52" i="8"/>
  <c r="O52" i="8"/>
  <c r="P52" i="8"/>
  <c r="Q52" i="8"/>
  <c r="T52" i="8"/>
  <c r="M53" i="8"/>
  <c r="N53" i="8"/>
  <c r="O53" i="8"/>
  <c r="P53" i="8"/>
  <c r="Q53" i="8"/>
  <c r="T53" i="8"/>
  <c r="M54" i="8"/>
  <c r="N54" i="8"/>
  <c r="O54" i="8"/>
  <c r="P54" i="8"/>
  <c r="Q54" i="8"/>
  <c r="T54" i="8"/>
  <c r="M55" i="8"/>
  <c r="N55" i="8"/>
  <c r="O55" i="8"/>
  <c r="P55" i="8"/>
  <c r="Q55" i="8"/>
  <c r="T55" i="8"/>
  <c r="M56" i="8"/>
  <c r="N56" i="8"/>
  <c r="O56" i="8"/>
  <c r="P56" i="8"/>
  <c r="Q56" i="8"/>
  <c r="T56" i="8"/>
  <c r="M57" i="8"/>
  <c r="N57" i="8"/>
  <c r="O57" i="8"/>
  <c r="P57" i="8"/>
  <c r="Q57" i="8"/>
  <c r="T57" i="8"/>
  <c r="M58" i="8"/>
  <c r="N58" i="8"/>
  <c r="O58" i="8"/>
  <c r="P58" i="8"/>
  <c r="Q58" i="8"/>
  <c r="T58" i="8"/>
  <c r="M59" i="8"/>
  <c r="N59" i="8"/>
  <c r="O59" i="8"/>
  <c r="P59" i="8"/>
  <c r="Q59" i="8"/>
  <c r="T59" i="8"/>
  <c r="M60" i="8"/>
  <c r="N60" i="8"/>
  <c r="O60" i="8"/>
  <c r="P60" i="8"/>
  <c r="Q60" i="8"/>
  <c r="T60" i="8"/>
  <c r="M61" i="8"/>
  <c r="N61" i="8"/>
  <c r="O61" i="8"/>
  <c r="P61" i="8"/>
  <c r="Q61" i="8"/>
  <c r="T61" i="8"/>
  <c r="M62" i="8"/>
  <c r="N62" i="8"/>
  <c r="O62" i="8"/>
  <c r="P62" i="8"/>
  <c r="Q62" i="8"/>
  <c r="T62" i="8"/>
  <c r="M63" i="8"/>
  <c r="N63" i="8"/>
  <c r="O63" i="8"/>
  <c r="P63" i="8"/>
  <c r="Q63" i="8"/>
  <c r="T63" i="8"/>
  <c r="M64" i="8"/>
  <c r="N64" i="8"/>
  <c r="O64" i="8"/>
  <c r="P64" i="8"/>
  <c r="Q64" i="8"/>
  <c r="T64" i="8"/>
  <c r="M65" i="8"/>
  <c r="N65" i="8"/>
  <c r="O65" i="8"/>
  <c r="P65" i="8"/>
  <c r="Q65" i="8"/>
  <c r="T65" i="8"/>
  <c r="M66" i="8"/>
  <c r="N66" i="8"/>
  <c r="O66" i="8"/>
  <c r="P66" i="8"/>
  <c r="Q66" i="8"/>
  <c r="T66" i="8"/>
  <c r="M67" i="8"/>
  <c r="N67" i="8"/>
  <c r="O67" i="8"/>
  <c r="P67" i="8"/>
  <c r="Q67" i="8"/>
  <c r="T67" i="8"/>
  <c r="M68" i="8"/>
  <c r="N68" i="8"/>
  <c r="O68" i="8"/>
  <c r="P68" i="8"/>
  <c r="Q68" i="8"/>
  <c r="T68" i="8"/>
  <c r="M69" i="8"/>
  <c r="N69" i="8"/>
  <c r="O69" i="8"/>
  <c r="P69" i="8"/>
  <c r="Q69" i="8"/>
  <c r="T69" i="8"/>
  <c r="M70" i="8"/>
  <c r="N70" i="8"/>
  <c r="O70" i="8"/>
  <c r="P70" i="8"/>
  <c r="Q70" i="8"/>
  <c r="T70" i="8"/>
  <c r="M71" i="8"/>
  <c r="N71" i="8"/>
  <c r="O71" i="8"/>
  <c r="P71" i="8"/>
  <c r="Q71" i="8"/>
  <c r="T71" i="8"/>
  <c r="M72" i="8"/>
  <c r="N72" i="8"/>
  <c r="O72" i="8"/>
  <c r="P72" i="8"/>
  <c r="Q72" i="8"/>
  <c r="T72" i="8"/>
  <c r="M73" i="8"/>
  <c r="N73" i="8"/>
  <c r="O73" i="8"/>
  <c r="P73" i="8"/>
  <c r="Q73" i="8"/>
  <c r="T73" i="8"/>
  <c r="M74" i="8"/>
  <c r="N74" i="8"/>
  <c r="O74" i="8"/>
  <c r="P74" i="8"/>
  <c r="Q74" i="8"/>
  <c r="T74" i="8"/>
  <c r="M75" i="8"/>
  <c r="N75" i="8"/>
  <c r="O75" i="8"/>
  <c r="P75" i="8"/>
  <c r="Q75" i="8"/>
  <c r="T75" i="8"/>
  <c r="M76" i="8"/>
  <c r="N76" i="8"/>
  <c r="O76" i="8"/>
  <c r="P76" i="8"/>
  <c r="Q76" i="8"/>
  <c r="T76" i="8"/>
  <c r="M77" i="8"/>
  <c r="N77" i="8"/>
  <c r="O77" i="8"/>
  <c r="P77" i="8"/>
  <c r="Q77" i="8"/>
  <c r="T77" i="8"/>
  <c r="M78" i="8"/>
  <c r="N78" i="8"/>
  <c r="O78" i="8"/>
  <c r="P78" i="8"/>
  <c r="Q78" i="8"/>
  <c r="T78" i="8"/>
  <c r="M79" i="8"/>
  <c r="N79" i="8"/>
  <c r="O79" i="8"/>
  <c r="P79" i="8"/>
  <c r="Q79" i="8"/>
  <c r="T79" i="8"/>
  <c r="M80" i="8"/>
  <c r="N80" i="8"/>
  <c r="O80" i="8"/>
  <c r="P80" i="8"/>
  <c r="Q80" i="8"/>
  <c r="T80" i="8"/>
  <c r="M81" i="8"/>
  <c r="N81" i="8"/>
  <c r="O81" i="8"/>
  <c r="P81" i="8"/>
  <c r="Q81" i="8"/>
  <c r="T81" i="8"/>
  <c r="M82" i="8"/>
  <c r="N82" i="8"/>
  <c r="O82" i="8"/>
  <c r="P82" i="8"/>
  <c r="Q82" i="8"/>
  <c r="T82" i="8"/>
  <c r="M83" i="8"/>
  <c r="N83" i="8"/>
  <c r="O83" i="8"/>
  <c r="P83" i="8"/>
  <c r="Q83" i="8"/>
  <c r="T83" i="8"/>
  <c r="M84" i="8"/>
  <c r="N84" i="8"/>
  <c r="O84" i="8"/>
  <c r="P84" i="8"/>
  <c r="Q84" i="8"/>
  <c r="T84" i="8"/>
  <c r="M85" i="8"/>
  <c r="N85" i="8"/>
  <c r="O85" i="8"/>
  <c r="P85" i="8"/>
  <c r="Q85" i="8"/>
  <c r="T85" i="8"/>
  <c r="M86" i="8"/>
  <c r="N86" i="8"/>
  <c r="O86" i="8"/>
  <c r="P86" i="8"/>
  <c r="Q86" i="8"/>
  <c r="T86" i="8"/>
  <c r="M87" i="8"/>
  <c r="N87" i="8"/>
  <c r="O87" i="8"/>
  <c r="P87" i="8"/>
  <c r="Q87" i="8"/>
  <c r="T87" i="8"/>
  <c r="M88" i="8"/>
  <c r="N88" i="8"/>
  <c r="O88" i="8"/>
  <c r="P88" i="8"/>
  <c r="Q88" i="8"/>
  <c r="T88" i="8"/>
  <c r="M89" i="8"/>
  <c r="N89" i="8"/>
  <c r="O89" i="8"/>
  <c r="P89" i="8"/>
  <c r="Q89" i="8"/>
  <c r="T89" i="8"/>
  <c r="M90" i="8"/>
  <c r="N90" i="8"/>
  <c r="O90" i="8"/>
  <c r="P90" i="8"/>
  <c r="Q90" i="8"/>
  <c r="T90" i="8"/>
  <c r="M91" i="8"/>
  <c r="N91" i="8"/>
  <c r="O91" i="8"/>
  <c r="P91" i="8"/>
  <c r="Q91" i="8"/>
  <c r="T91" i="8"/>
  <c r="M92" i="8"/>
  <c r="N92" i="8"/>
  <c r="O92" i="8"/>
  <c r="P92" i="8"/>
  <c r="Q92" i="8"/>
  <c r="T92" i="8"/>
  <c r="M93" i="8"/>
  <c r="N93" i="8"/>
  <c r="O93" i="8"/>
  <c r="P93" i="8"/>
  <c r="Q93" i="8"/>
  <c r="T93" i="8"/>
  <c r="M94" i="8"/>
  <c r="N94" i="8"/>
  <c r="O94" i="8"/>
  <c r="P94" i="8"/>
  <c r="Q94" i="8"/>
  <c r="T94" i="8"/>
  <c r="M95" i="8"/>
  <c r="N95" i="8"/>
  <c r="O95" i="8"/>
  <c r="P95" i="8"/>
  <c r="Q95" i="8"/>
  <c r="T95" i="8"/>
  <c r="M96" i="8"/>
  <c r="N96" i="8"/>
  <c r="O96" i="8"/>
  <c r="P96" i="8"/>
  <c r="Q96" i="8"/>
  <c r="T96" i="8"/>
  <c r="M97" i="8"/>
  <c r="N97" i="8"/>
  <c r="O97" i="8"/>
  <c r="P97" i="8"/>
  <c r="Q97" i="8"/>
  <c r="T97" i="8"/>
  <c r="M98" i="8"/>
  <c r="N98" i="8"/>
  <c r="O98" i="8"/>
  <c r="P98" i="8"/>
  <c r="Q98" i="8"/>
  <c r="T98" i="8"/>
  <c r="M99" i="8"/>
  <c r="N99" i="8"/>
  <c r="O99" i="8"/>
  <c r="P99" i="8"/>
  <c r="Q99" i="8"/>
  <c r="T99" i="8"/>
  <c r="M100" i="8"/>
  <c r="N100" i="8"/>
  <c r="O100" i="8"/>
  <c r="P100" i="8"/>
  <c r="Q100" i="8"/>
  <c r="T100" i="8"/>
  <c r="M101" i="8"/>
  <c r="N101" i="8"/>
  <c r="O101" i="8"/>
  <c r="P101" i="8"/>
  <c r="Q101" i="8"/>
  <c r="T101" i="8"/>
  <c r="M102" i="8"/>
  <c r="N102" i="8"/>
  <c r="O102" i="8"/>
  <c r="P102" i="8"/>
  <c r="Q102" i="8"/>
  <c r="T102" i="8"/>
  <c r="M103" i="8"/>
  <c r="N103" i="8"/>
  <c r="O103" i="8"/>
  <c r="P103" i="8"/>
  <c r="Q103" i="8"/>
  <c r="T103" i="8"/>
  <c r="M104" i="8"/>
  <c r="N104" i="8"/>
  <c r="O104" i="8"/>
  <c r="P104" i="8"/>
  <c r="Q104" i="8"/>
  <c r="T104" i="8"/>
  <c r="M105" i="8"/>
  <c r="N105" i="8"/>
  <c r="O105" i="8"/>
  <c r="P105" i="8"/>
  <c r="Q105" i="8"/>
  <c r="T105" i="8"/>
  <c r="M106" i="8"/>
  <c r="N106" i="8"/>
  <c r="O106" i="8"/>
  <c r="P106" i="8"/>
  <c r="Q106" i="8"/>
  <c r="T106" i="8"/>
  <c r="M107" i="8"/>
  <c r="N107" i="8"/>
  <c r="O107" i="8"/>
  <c r="P107" i="8"/>
  <c r="Q107" i="8"/>
  <c r="T107" i="8"/>
  <c r="M108" i="8"/>
  <c r="N108" i="8"/>
  <c r="O108" i="8"/>
  <c r="P108" i="8"/>
  <c r="Q108" i="8"/>
  <c r="T108" i="8"/>
  <c r="M109" i="8"/>
  <c r="N109" i="8"/>
  <c r="O109" i="8"/>
  <c r="P109" i="8"/>
  <c r="Q109" i="8"/>
  <c r="T109" i="8"/>
  <c r="M110" i="8"/>
  <c r="N110" i="8"/>
  <c r="O110" i="8"/>
  <c r="P110" i="8"/>
  <c r="Q110" i="8"/>
  <c r="T110" i="8"/>
  <c r="M111" i="8"/>
  <c r="N111" i="8"/>
  <c r="O111" i="8"/>
  <c r="P111" i="8"/>
  <c r="Q111" i="8"/>
  <c r="T111" i="8"/>
  <c r="M112" i="8"/>
  <c r="N112" i="8"/>
  <c r="O112" i="8"/>
  <c r="P112" i="8"/>
  <c r="Q112" i="8"/>
  <c r="T112" i="8"/>
  <c r="M113" i="8"/>
  <c r="N113" i="8"/>
  <c r="O113" i="8"/>
  <c r="P113" i="8"/>
  <c r="Q113" i="8"/>
  <c r="T113" i="8"/>
  <c r="M114" i="8"/>
  <c r="N114" i="8"/>
  <c r="O114" i="8"/>
  <c r="P114" i="8"/>
  <c r="Q114" i="8"/>
  <c r="T114" i="8"/>
  <c r="M115" i="8"/>
  <c r="N115" i="8"/>
  <c r="O115" i="8"/>
  <c r="P115" i="8"/>
  <c r="Q115" i="8"/>
  <c r="T115" i="8"/>
  <c r="M116" i="8"/>
  <c r="N116" i="8"/>
  <c r="O116" i="8"/>
  <c r="P116" i="8"/>
  <c r="Q116" i="8"/>
  <c r="T116" i="8"/>
  <c r="M117" i="8"/>
  <c r="N117" i="8"/>
  <c r="O117" i="8"/>
  <c r="P117" i="8"/>
  <c r="Q117" i="8"/>
  <c r="T117" i="8"/>
  <c r="M118" i="8"/>
  <c r="N118" i="8"/>
  <c r="O118" i="8"/>
  <c r="P118" i="8"/>
  <c r="Q118" i="8"/>
  <c r="T118" i="8"/>
  <c r="M119" i="8"/>
  <c r="N119" i="8"/>
  <c r="O119" i="8"/>
  <c r="P119" i="8"/>
  <c r="Q119" i="8"/>
  <c r="T119" i="8"/>
  <c r="M120" i="8"/>
  <c r="N120" i="8"/>
  <c r="O120" i="8"/>
  <c r="P120" i="8"/>
  <c r="Q120" i="8"/>
  <c r="T120" i="8"/>
  <c r="M121" i="8"/>
  <c r="N121" i="8"/>
  <c r="O121" i="8"/>
  <c r="P121" i="8"/>
  <c r="Q121" i="8"/>
  <c r="T121" i="8"/>
  <c r="M122" i="8"/>
  <c r="N122" i="8"/>
  <c r="O122" i="8"/>
  <c r="P122" i="8"/>
  <c r="Q122" i="8"/>
  <c r="T122" i="8"/>
  <c r="M123" i="8"/>
  <c r="N123" i="8"/>
  <c r="O123" i="8"/>
  <c r="P123" i="8"/>
  <c r="Q123" i="8"/>
  <c r="T123" i="8"/>
  <c r="M124" i="8"/>
  <c r="N124" i="8"/>
  <c r="O124" i="8"/>
  <c r="P124" i="8"/>
  <c r="Q124" i="8"/>
  <c r="T124" i="8"/>
  <c r="M125" i="8"/>
  <c r="N125" i="8"/>
  <c r="O125" i="8"/>
  <c r="P125" i="8"/>
  <c r="Q125" i="8"/>
  <c r="T125" i="8"/>
  <c r="M126" i="8"/>
  <c r="N126" i="8"/>
  <c r="O126" i="8"/>
  <c r="P126" i="8"/>
  <c r="Q126" i="8"/>
  <c r="T126" i="8"/>
  <c r="M127" i="8"/>
  <c r="N127" i="8"/>
  <c r="O127" i="8"/>
  <c r="P127" i="8"/>
  <c r="Q127" i="8"/>
  <c r="T127" i="8"/>
  <c r="M128" i="8"/>
  <c r="N128" i="8"/>
  <c r="O128" i="8"/>
  <c r="P128" i="8"/>
  <c r="Q128" i="8"/>
  <c r="T128" i="8"/>
  <c r="M129" i="8"/>
  <c r="N129" i="8"/>
  <c r="O129" i="8"/>
  <c r="P129" i="8"/>
  <c r="Q129" i="8"/>
  <c r="T129" i="8"/>
  <c r="M130" i="8"/>
  <c r="N130" i="8"/>
  <c r="O130" i="8"/>
  <c r="P130" i="8"/>
  <c r="Q130" i="8"/>
  <c r="T130" i="8"/>
  <c r="M131" i="8"/>
  <c r="N131" i="8"/>
  <c r="O131" i="8"/>
  <c r="P131" i="8"/>
  <c r="Q131" i="8"/>
  <c r="T131" i="8"/>
  <c r="M132" i="8"/>
  <c r="N132" i="8"/>
  <c r="O132" i="8"/>
  <c r="P132" i="8"/>
  <c r="Q132" i="8"/>
  <c r="T132" i="8"/>
  <c r="M133" i="8"/>
  <c r="N133" i="8"/>
  <c r="O133" i="8"/>
  <c r="P133" i="8"/>
  <c r="Q133" i="8"/>
  <c r="T133" i="8"/>
  <c r="M134" i="8"/>
  <c r="N134" i="8"/>
  <c r="O134" i="8"/>
  <c r="P134" i="8"/>
  <c r="Q134" i="8"/>
  <c r="T134" i="8"/>
  <c r="M135" i="8"/>
  <c r="N135" i="8"/>
  <c r="O135" i="8"/>
  <c r="P135" i="8"/>
  <c r="Q135" i="8"/>
  <c r="T135" i="8"/>
  <c r="M136" i="8"/>
  <c r="N136" i="8"/>
  <c r="O136" i="8"/>
  <c r="P136" i="8"/>
  <c r="Q136" i="8"/>
  <c r="T136" i="8"/>
  <c r="M137" i="8"/>
  <c r="N137" i="8"/>
  <c r="O137" i="8"/>
  <c r="P137" i="8"/>
  <c r="Q137" i="8"/>
  <c r="T137" i="8"/>
  <c r="M138" i="8"/>
  <c r="N138" i="8"/>
  <c r="O138" i="8"/>
  <c r="P138" i="8"/>
  <c r="Q138" i="8"/>
  <c r="T138" i="8"/>
  <c r="M139" i="8"/>
  <c r="N139" i="8"/>
  <c r="O139" i="8"/>
  <c r="P139" i="8"/>
  <c r="Q139" i="8"/>
  <c r="T139" i="8"/>
  <c r="M140" i="8"/>
  <c r="N140" i="8"/>
  <c r="O140" i="8"/>
  <c r="P140" i="8"/>
  <c r="Q140" i="8"/>
  <c r="T140" i="8"/>
  <c r="M141" i="8"/>
  <c r="N141" i="8"/>
  <c r="O141" i="8"/>
  <c r="P141" i="8"/>
  <c r="Q141" i="8"/>
  <c r="T141" i="8"/>
  <c r="M142" i="8"/>
  <c r="N142" i="8"/>
  <c r="O142" i="8"/>
  <c r="P142" i="8"/>
  <c r="Q142" i="8"/>
  <c r="T142" i="8"/>
  <c r="M143" i="8"/>
  <c r="N143" i="8"/>
  <c r="O143" i="8"/>
  <c r="P143" i="8"/>
  <c r="Q143" i="8"/>
  <c r="T143" i="8"/>
  <c r="M144" i="8"/>
  <c r="N144" i="8"/>
  <c r="O144" i="8"/>
  <c r="P144" i="8"/>
  <c r="Q144" i="8"/>
  <c r="T144" i="8"/>
  <c r="M145" i="8"/>
  <c r="N145" i="8"/>
  <c r="O145" i="8"/>
  <c r="P145" i="8"/>
  <c r="Q145" i="8"/>
  <c r="T145" i="8"/>
  <c r="M146" i="8"/>
  <c r="N146" i="8"/>
  <c r="O146" i="8"/>
  <c r="P146" i="8"/>
  <c r="Q146" i="8"/>
  <c r="T146" i="8"/>
  <c r="M147" i="8"/>
  <c r="N147" i="8"/>
  <c r="O147" i="8"/>
  <c r="P147" i="8"/>
  <c r="Q147" i="8"/>
  <c r="T147" i="8"/>
  <c r="M148" i="8"/>
  <c r="N148" i="8"/>
  <c r="O148" i="8"/>
  <c r="P148" i="8"/>
  <c r="Q148" i="8"/>
  <c r="T148" i="8"/>
  <c r="M149" i="8"/>
  <c r="N149" i="8"/>
  <c r="O149" i="8"/>
  <c r="P149" i="8"/>
  <c r="Q149" i="8"/>
  <c r="T149" i="8"/>
  <c r="M150" i="8"/>
  <c r="N150" i="8"/>
  <c r="O150" i="8"/>
  <c r="P150" i="8"/>
  <c r="Q150" i="8"/>
  <c r="T150" i="8"/>
  <c r="M151" i="8"/>
  <c r="N151" i="8"/>
  <c r="O151" i="8"/>
  <c r="P151" i="8"/>
  <c r="Q151" i="8"/>
  <c r="T151" i="8"/>
  <c r="M152" i="8"/>
  <c r="N152" i="8"/>
  <c r="O152" i="8"/>
  <c r="P152" i="8"/>
  <c r="Q152" i="8"/>
  <c r="T152" i="8"/>
  <c r="M153" i="8"/>
  <c r="N153" i="8"/>
  <c r="O153" i="8"/>
  <c r="P153" i="8"/>
  <c r="Q153" i="8"/>
  <c r="T153" i="8"/>
  <c r="M154" i="8"/>
  <c r="N154" i="8"/>
  <c r="O154" i="8"/>
  <c r="P154" i="8"/>
  <c r="Q154" i="8"/>
  <c r="T154" i="8"/>
  <c r="M155" i="8"/>
  <c r="N155" i="8"/>
  <c r="O155" i="8"/>
  <c r="P155" i="8"/>
  <c r="Q155" i="8"/>
  <c r="T155" i="8"/>
  <c r="M156" i="8"/>
  <c r="N156" i="8"/>
  <c r="O156" i="8"/>
  <c r="P156" i="8"/>
  <c r="Q156" i="8"/>
  <c r="T156" i="8"/>
  <c r="M157" i="8"/>
  <c r="N157" i="8"/>
  <c r="O157" i="8"/>
  <c r="P157" i="8"/>
  <c r="Q157" i="8"/>
  <c r="T157" i="8"/>
  <c r="M158" i="8"/>
  <c r="N158" i="8"/>
  <c r="O158" i="8"/>
  <c r="P158" i="8"/>
  <c r="Q158" i="8"/>
  <c r="T158" i="8"/>
  <c r="M159" i="8"/>
  <c r="N159" i="8"/>
  <c r="O159" i="8"/>
  <c r="P159" i="8"/>
  <c r="Q159" i="8"/>
  <c r="T159" i="8"/>
  <c r="M160" i="8"/>
  <c r="N160" i="8"/>
  <c r="O160" i="8"/>
  <c r="P160" i="8"/>
  <c r="Q160" i="8"/>
  <c r="T160" i="8"/>
  <c r="M161" i="8"/>
  <c r="N161" i="8"/>
  <c r="O161" i="8"/>
  <c r="P161" i="8"/>
  <c r="Q161" i="8"/>
  <c r="T161" i="8"/>
  <c r="M162" i="8"/>
  <c r="N162" i="8"/>
  <c r="O162" i="8"/>
  <c r="P162" i="8"/>
  <c r="Q162" i="8"/>
  <c r="T162" i="8"/>
  <c r="M163" i="8"/>
  <c r="N163" i="8"/>
  <c r="O163" i="8"/>
  <c r="P163" i="8"/>
  <c r="Q163" i="8"/>
  <c r="T163" i="8"/>
  <c r="M164" i="8"/>
  <c r="N164" i="8"/>
  <c r="O164" i="8"/>
  <c r="P164" i="8"/>
  <c r="Q164" i="8"/>
  <c r="T164" i="8"/>
  <c r="M165" i="8"/>
  <c r="N165" i="8"/>
  <c r="O165" i="8"/>
  <c r="P165" i="8"/>
  <c r="Q165" i="8"/>
  <c r="T165" i="8"/>
  <c r="M166" i="8"/>
  <c r="N166" i="8"/>
  <c r="O166" i="8"/>
  <c r="P166" i="8"/>
  <c r="Q166" i="8"/>
  <c r="T166" i="8"/>
  <c r="M167" i="8"/>
  <c r="N167" i="8"/>
  <c r="O167" i="8"/>
  <c r="P167" i="8"/>
  <c r="Q167" i="8"/>
  <c r="T167" i="8"/>
  <c r="M168" i="8"/>
  <c r="N168" i="8"/>
  <c r="O168" i="8"/>
  <c r="P168" i="8"/>
  <c r="Q168" i="8"/>
  <c r="T168" i="8"/>
  <c r="M169" i="8"/>
  <c r="N169" i="8"/>
  <c r="O169" i="8"/>
  <c r="P169" i="8"/>
  <c r="Q169" i="8"/>
  <c r="T169" i="8"/>
  <c r="M170" i="8"/>
  <c r="N170" i="8"/>
  <c r="O170" i="8"/>
  <c r="P170" i="8"/>
  <c r="Q170" i="8"/>
  <c r="T170" i="8"/>
  <c r="M171" i="8"/>
  <c r="N171" i="8"/>
  <c r="O171" i="8"/>
  <c r="P171" i="8"/>
  <c r="Q171" i="8"/>
  <c r="T171" i="8"/>
  <c r="M172" i="8"/>
  <c r="N172" i="8"/>
  <c r="O172" i="8"/>
  <c r="P172" i="8"/>
  <c r="Q172" i="8"/>
  <c r="T172" i="8"/>
  <c r="M173" i="8"/>
  <c r="N173" i="8"/>
  <c r="O173" i="8"/>
  <c r="P173" i="8"/>
  <c r="Q173" i="8"/>
  <c r="T173" i="8"/>
  <c r="M174" i="8"/>
  <c r="N174" i="8"/>
  <c r="O174" i="8"/>
  <c r="P174" i="8"/>
  <c r="Q174" i="8"/>
  <c r="T174" i="8"/>
  <c r="M175" i="8"/>
  <c r="N175" i="8"/>
  <c r="O175" i="8"/>
  <c r="P175" i="8"/>
  <c r="Q175" i="8"/>
  <c r="T175" i="8"/>
  <c r="M176" i="8"/>
  <c r="N176" i="8"/>
  <c r="O176" i="8"/>
  <c r="P176" i="8"/>
  <c r="Q176" i="8"/>
  <c r="T176" i="8"/>
  <c r="M177" i="8"/>
  <c r="N177" i="8"/>
  <c r="O177" i="8"/>
  <c r="P177" i="8"/>
  <c r="Q177" i="8"/>
  <c r="T177" i="8"/>
  <c r="M178" i="8"/>
  <c r="N178" i="8"/>
  <c r="O178" i="8"/>
  <c r="P178" i="8"/>
  <c r="Q178" i="8"/>
  <c r="T178" i="8"/>
  <c r="M179" i="8"/>
  <c r="N179" i="8"/>
  <c r="O179" i="8"/>
  <c r="P179" i="8"/>
  <c r="Q179" i="8"/>
  <c r="T179" i="8"/>
  <c r="M180" i="8"/>
  <c r="N180" i="8"/>
  <c r="O180" i="8"/>
  <c r="P180" i="8"/>
  <c r="Q180" i="8"/>
  <c r="T180" i="8"/>
  <c r="M181" i="8"/>
  <c r="N181" i="8"/>
  <c r="O181" i="8"/>
  <c r="P181" i="8"/>
  <c r="Q181" i="8"/>
  <c r="T181" i="8"/>
  <c r="M182" i="8"/>
  <c r="N182" i="8"/>
  <c r="O182" i="8"/>
  <c r="P182" i="8"/>
  <c r="Q182" i="8"/>
  <c r="T182" i="8"/>
  <c r="M183" i="8"/>
  <c r="N183" i="8"/>
  <c r="O183" i="8"/>
  <c r="P183" i="8"/>
  <c r="Q183" i="8"/>
  <c r="T183" i="8"/>
  <c r="M184" i="8"/>
  <c r="N184" i="8"/>
  <c r="O184" i="8"/>
  <c r="P184" i="8"/>
  <c r="Q184" i="8"/>
  <c r="T184" i="8"/>
  <c r="M185" i="8"/>
  <c r="N185" i="8"/>
  <c r="O185" i="8"/>
  <c r="P185" i="8"/>
  <c r="Q185" i="8"/>
  <c r="T185" i="8"/>
  <c r="M186" i="8"/>
  <c r="N186" i="8"/>
  <c r="O186" i="8"/>
  <c r="P186" i="8"/>
  <c r="Q186" i="8"/>
  <c r="T186" i="8"/>
  <c r="M187" i="8"/>
  <c r="N187" i="8"/>
  <c r="O187" i="8"/>
  <c r="P187" i="8"/>
  <c r="Q187" i="8"/>
  <c r="T187" i="8"/>
  <c r="M188" i="8"/>
  <c r="N188" i="8"/>
  <c r="O188" i="8"/>
  <c r="P188" i="8"/>
  <c r="Q188" i="8"/>
  <c r="T188" i="8"/>
  <c r="M189" i="8"/>
  <c r="N189" i="8"/>
  <c r="O189" i="8"/>
  <c r="P189" i="8"/>
  <c r="Q189" i="8"/>
  <c r="T189" i="8"/>
  <c r="M190" i="8"/>
  <c r="N190" i="8"/>
  <c r="O190" i="8"/>
  <c r="P190" i="8"/>
  <c r="Q190" i="8"/>
  <c r="T190" i="8"/>
  <c r="M191" i="8"/>
  <c r="N191" i="8"/>
  <c r="O191" i="8"/>
  <c r="P191" i="8"/>
  <c r="Q191" i="8"/>
  <c r="T191" i="8"/>
  <c r="M192" i="8"/>
  <c r="N192" i="8"/>
  <c r="O192" i="8"/>
  <c r="P192" i="8"/>
  <c r="Q192" i="8"/>
  <c r="T192" i="8"/>
  <c r="M193" i="8"/>
  <c r="N193" i="8"/>
  <c r="O193" i="8"/>
  <c r="P193" i="8"/>
  <c r="Q193" i="8"/>
  <c r="T193" i="8"/>
  <c r="M194" i="8"/>
  <c r="N194" i="8"/>
  <c r="O194" i="8"/>
  <c r="P194" i="8"/>
  <c r="Q194" i="8"/>
  <c r="T194" i="8"/>
  <c r="M195" i="8"/>
  <c r="N195" i="8"/>
  <c r="O195" i="8"/>
  <c r="P195" i="8"/>
  <c r="Q195" i="8"/>
  <c r="T195" i="8"/>
  <c r="M196" i="8"/>
  <c r="N196" i="8"/>
  <c r="O196" i="8"/>
  <c r="P196" i="8"/>
  <c r="Q196" i="8"/>
  <c r="T196" i="8"/>
  <c r="M197" i="8"/>
  <c r="N197" i="8"/>
  <c r="O197" i="8"/>
  <c r="P197" i="8"/>
  <c r="Q197" i="8"/>
  <c r="T197" i="8"/>
  <c r="M198" i="8"/>
  <c r="N198" i="8"/>
  <c r="O198" i="8"/>
  <c r="P198" i="8"/>
  <c r="Q198" i="8"/>
  <c r="T198" i="8"/>
  <c r="M199" i="8"/>
  <c r="N199" i="8"/>
  <c r="O199" i="8"/>
  <c r="P199" i="8"/>
  <c r="Q199" i="8"/>
  <c r="T199" i="8"/>
  <c r="M200" i="8"/>
  <c r="N200" i="8"/>
  <c r="O200" i="8"/>
  <c r="P200" i="8"/>
  <c r="Q200" i="8"/>
  <c r="T200" i="8"/>
  <c r="M201" i="8"/>
  <c r="N201" i="8"/>
  <c r="O201" i="8"/>
  <c r="P201" i="8"/>
  <c r="Q201" i="8"/>
  <c r="T201" i="8"/>
  <c r="M202" i="8"/>
  <c r="N202" i="8"/>
  <c r="O202" i="8"/>
  <c r="P202" i="8"/>
  <c r="Q202" i="8"/>
  <c r="T202" i="8"/>
  <c r="M203" i="8"/>
  <c r="N203" i="8"/>
  <c r="O203" i="8"/>
  <c r="P203" i="8"/>
  <c r="Q203" i="8"/>
  <c r="T203" i="8"/>
  <c r="M204" i="8"/>
  <c r="N204" i="8"/>
  <c r="O204" i="8"/>
  <c r="P204" i="8"/>
  <c r="Q204" i="8"/>
  <c r="T204" i="8"/>
  <c r="M205" i="8"/>
  <c r="N205" i="8"/>
  <c r="O205" i="8"/>
  <c r="P205" i="8"/>
  <c r="Q205" i="8"/>
  <c r="T205" i="8"/>
  <c r="M206" i="8"/>
  <c r="N206" i="8"/>
  <c r="O206" i="8"/>
  <c r="P206" i="8"/>
  <c r="Q206" i="8"/>
  <c r="T206" i="8"/>
  <c r="M207" i="8"/>
  <c r="N207" i="8"/>
  <c r="O207" i="8"/>
  <c r="P207" i="8"/>
  <c r="Q207" i="8"/>
  <c r="T207" i="8"/>
  <c r="M208" i="8"/>
  <c r="N208" i="8"/>
  <c r="O208" i="8"/>
  <c r="P208" i="8"/>
  <c r="Q208" i="8"/>
  <c r="T208" i="8"/>
  <c r="M209" i="8"/>
  <c r="N209" i="8"/>
  <c r="O209" i="8"/>
  <c r="P209" i="8"/>
  <c r="Q209" i="8"/>
  <c r="T209" i="8"/>
  <c r="M210" i="8"/>
  <c r="N210" i="8"/>
  <c r="O210" i="8"/>
  <c r="P210" i="8"/>
  <c r="Q210" i="8"/>
  <c r="T210" i="8"/>
  <c r="M211" i="8"/>
  <c r="N211" i="8"/>
  <c r="O211" i="8"/>
  <c r="P211" i="8"/>
  <c r="Q211" i="8"/>
  <c r="T211" i="8"/>
  <c r="M212" i="8"/>
  <c r="N212" i="8"/>
  <c r="O212" i="8"/>
  <c r="P212" i="8"/>
  <c r="Q212" i="8"/>
  <c r="T212" i="8"/>
  <c r="M213" i="8"/>
  <c r="N213" i="8"/>
  <c r="O213" i="8"/>
  <c r="P213" i="8"/>
  <c r="Q213" i="8"/>
  <c r="T213" i="8"/>
  <c r="M214" i="8"/>
  <c r="N214" i="8"/>
  <c r="O214" i="8"/>
  <c r="P214" i="8"/>
  <c r="Q214" i="8"/>
  <c r="T214" i="8"/>
  <c r="M215" i="8"/>
  <c r="N215" i="8"/>
  <c r="O215" i="8"/>
  <c r="P215" i="8"/>
  <c r="Q215" i="8"/>
  <c r="T215" i="8"/>
  <c r="M216" i="8"/>
  <c r="N216" i="8"/>
  <c r="O216" i="8"/>
  <c r="P216" i="8"/>
  <c r="Q216" i="8"/>
  <c r="T216" i="8"/>
  <c r="M217" i="8"/>
  <c r="N217" i="8"/>
  <c r="O217" i="8"/>
  <c r="P217" i="8"/>
  <c r="Q217" i="8"/>
  <c r="T217" i="8"/>
  <c r="M218" i="8"/>
  <c r="N218" i="8"/>
  <c r="O218" i="8"/>
  <c r="P218" i="8"/>
  <c r="Q218" i="8"/>
  <c r="T218" i="8"/>
  <c r="M219" i="8"/>
  <c r="N219" i="8"/>
  <c r="O219" i="8"/>
  <c r="P219" i="8"/>
  <c r="Q219" i="8"/>
  <c r="T219" i="8"/>
  <c r="M220" i="8"/>
  <c r="N220" i="8"/>
  <c r="O220" i="8"/>
  <c r="P220" i="8"/>
  <c r="Q220" i="8"/>
  <c r="T220" i="8"/>
  <c r="M221" i="8"/>
  <c r="N221" i="8"/>
  <c r="O221" i="8"/>
  <c r="P221" i="8"/>
  <c r="Q221" i="8"/>
  <c r="T221" i="8"/>
  <c r="M222" i="8"/>
  <c r="N222" i="8"/>
  <c r="O222" i="8"/>
  <c r="P222" i="8"/>
  <c r="Q222" i="8"/>
  <c r="T222" i="8"/>
  <c r="M223" i="8"/>
  <c r="N223" i="8"/>
  <c r="O223" i="8"/>
  <c r="P223" i="8"/>
  <c r="Q223" i="8"/>
  <c r="T223" i="8"/>
  <c r="M224" i="8"/>
  <c r="N224" i="8"/>
  <c r="O224" i="8"/>
  <c r="P224" i="8"/>
  <c r="Q224" i="8"/>
  <c r="T224" i="8"/>
  <c r="M225" i="8"/>
  <c r="N225" i="8"/>
  <c r="O225" i="8"/>
  <c r="P225" i="8"/>
  <c r="Q225" i="8"/>
  <c r="T225" i="8"/>
  <c r="M226" i="8"/>
  <c r="N226" i="8"/>
  <c r="O226" i="8"/>
  <c r="P226" i="8"/>
  <c r="Q226" i="8"/>
  <c r="T226" i="8"/>
  <c r="M227" i="8"/>
  <c r="N227" i="8"/>
  <c r="O227" i="8"/>
  <c r="P227" i="8"/>
  <c r="Q227" i="8"/>
  <c r="T227" i="8"/>
  <c r="M228" i="8"/>
  <c r="N228" i="8"/>
  <c r="O228" i="8"/>
  <c r="P228" i="8"/>
  <c r="Q228" i="8"/>
  <c r="T228" i="8"/>
  <c r="M229" i="8"/>
  <c r="N229" i="8"/>
  <c r="O229" i="8"/>
  <c r="P229" i="8"/>
  <c r="Q229" i="8"/>
  <c r="T229" i="8"/>
  <c r="M230" i="8"/>
  <c r="N230" i="8"/>
  <c r="O230" i="8"/>
  <c r="P230" i="8"/>
  <c r="Q230" i="8"/>
  <c r="T230" i="8"/>
  <c r="M231" i="8"/>
  <c r="N231" i="8"/>
  <c r="O231" i="8"/>
  <c r="P231" i="8"/>
  <c r="Q231" i="8"/>
  <c r="T231" i="8"/>
  <c r="M232" i="8"/>
  <c r="N232" i="8"/>
  <c r="O232" i="8"/>
  <c r="P232" i="8"/>
  <c r="Q232" i="8"/>
  <c r="T232" i="8"/>
  <c r="M233" i="8"/>
  <c r="N233" i="8"/>
  <c r="O233" i="8"/>
  <c r="P233" i="8"/>
  <c r="Q233" i="8"/>
  <c r="T233" i="8"/>
  <c r="M234" i="8"/>
  <c r="N234" i="8"/>
  <c r="O234" i="8"/>
  <c r="P234" i="8"/>
  <c r="Q234" i="8"/>
  <c r="T234" i="8"/>
  <c r="M235" i="8"/>
  <c r="N235" i="8"/>
  <c r="O235" i="8"/>
  <c r="P235" i="8"/>
  <c r="Q235" i="8"/>
  <c r="T235" i="8"/>
  <c r="M236" i="8"/>
  <c r="N236" i="8"/>
  <c r="O236" i="8"/>
  <c r="P236" i="8"/>
  <c r="Q236" i="8"/>
  <c r="T236" i="8"/>
  <c r="M237" i="8"/>
  <c r="N237" i="8"/>
  <c r="O237" i="8"/>
  <c r="P237" i="8"/>
  <c r="Q237" i="8"/>
  <c r="T237" i="8"/>
  <c r="M238" i="8"/>
  <c r="N238" i="8"/>
  <c r="O238" i="8"/>
  <c r="P238" i="8"/>
  <c r="Q238" i="8"/>
  <c r="T238" i="8"/>
  <c r="M239" i="8"/>
  <c r="N239" i="8"/>
  <c r="O239" i="8"/>
  <c r="P239" i="8"/>
  <c r="Q239" i="8"/>
  <c r="T239" i="8"/>
  <c r="M240" i="8"/>
  <c r="N240" i="8"/>
  <c r="O240" i="8"/>
  <c r="P240" i="8"/>
  <c r="Q240" i="8"/>
  <c r="T240" i="8"/>
  <c r="M241" i="8"/>
  <c r="N241" i="8"/>
  <c r="O241" i="8"/>
  <c r="P241" i="8"/>
  <c r="Q241" i="8"/>
  <c r="T241" i="8"/>
  <c r="M242" i="8"/>
  <c r="N242" i="8"/>
  <c r="O242" i="8"/>
  <c r="P242" i="8"/>
  <c r="Q242" i="8"/>
  <c r="T242" i="8"/>
  <c r="M243" i="8"/>
  <c r="N243" i="8"/>
  <c r="O243" i="8"/>
  <c r="P243" i="8"/>
  <c r="Q243" i="8"/>
  <c r="T243" i="8"/>
  <c r="M244" i="8"/>
  <c r="N244" i="8"/>
  <c r="O244" i="8"/>
  <c r="P244" i="8"/>
  <c r="Q244" i="8"/>
  <c r="T244" i="8"/>
  <c r="M245" i="8"/>
  <c r="N245" i="8"/>
  <c r="O245" i="8"/>
  <c r="P245" i="8"/>
  <c r="Q245" i="8"/>
  <c r="T245" i="8"/>
  <c r="M246" i="8"/>
  <c r="N246" i="8"/>
  <c r="O246" i="8"/>
  <c r="P246" i="8"/>
  <c r="Q246" i="8"/>
  <c r="T246" i="8"/>
  <c r="M247" i="8"/>
  <c r="N247" i="8"/>
  <c r="O247" i="8"/>
  <c r="P247" i="8"/>
  <c r="Q247" i="8"/>
  <c r="T247" i="8"/>
  <c r="M248" i="8"/>
  <c r="N248" i="8"/>
  <c r="O248" i="8"/>
  <c r="P248" i="8"/>
  <c r="Q248" i="8"/>
  <c r="T248" i="8"/>
  <c r="M249" i="8"/>
  <c r="N249" i="8"/>
  <c r="O249" i="8"/>
  <c r="P249" i="8"/>
  <c r="Q249" i="8"/>
  <c r="T249" i="8"/>
  <c r="M250" i="8"/>
  <c r="N250" i="8"/>
  <c r="O250" i="8"/>
  <c r="P250" i="8"/>
  <c r="Q250" i="8"/>
  <c r="T250" i="8"/>
  <c r="M251" i="8"/>
  <c r="N251" i="8"/>
  <c r="O251" i="8"/>
  <c r="P251" i="8"/>
  <c r="Q251" i="8"/>
  <c r="T251" i="8"/>
  <c r="M252" i="8"/>
  <c r="N252" i="8"/>
  <c r="O252" i="8"/>
  <c r="P252" i="8"/>
  <c r="Q252" i="8"/>
  <c r="T252" i="8"/>
  <c r="M253" i="8"/>
  <c r="N253" i="8"/>
  <c r="O253" i="8"/>
  <c r="P253" i="8"/>
  <c r="Q253" i="8"/>
  <c r="T253" i="8"/>
  <c r="M254" i="8"/>
  <c r="N254" i="8"/>
  <c r="O254" i="8"/>
  <c r="P254" i="8"/>
  <c r="Q254" i="8"/>
  <c r="T254" i="8"/>
  <c r="M255" i="8"/>
  <c r="N255" i="8"/>
  <c r="O255" i="8"/>
  <c r="P255" i="8"/>
  <c r="Q255" i="8"/>
  <c r="T255" i="8"/>
  <c r="M256" i="8"/>
  <c r="N256" i="8"/>
  <c r="O256" i="8"/>
  <c r="P256" i="8"/>
  <c r="Q256" i="8"/>
  <c r="T256" i="8"/>
  <c r="M257" i="8"/>
  <c r="N257" i="8"/>
  <c r="O257" i="8"/>
  <c r="P257" i="8"/>
  <c r="Q257" i="8"/>
  <c r="T257" i="8"/>
  <c r="M258" i="8"/>
  <c r="N258" i="8"/>
  <c r="O258" i="8"/>
  <c r="P258" i="8"/>
  <c r="Q258" i="8"/>
  <c r="T258" i="8"/>
  <c r="M259" i="8"/>
  <c r="N259" i="8"/>
  <c r="O259" i="8"/>
  <c r="P259" i="8"/>
  <c r="Q259" i="8"/>
  <c r="T259" i="8"/>
  <c r="M260" i="8"/>
  <c r="N260" i="8"/>
  <c r="O260" i="8"/>
  <c r="P260" i="8"/>
  <c r="Q260" i="8"/>
  <c r="T260" i="8"/>
  <c r="M261" i="8"/>
  <c r="N261" i="8"/>
  <c r="O261" i="8"/>
  <c r="P261" i="8"/>
  <c r="Q261" i="8"/>
  <c r="T261" i="8"/>
  <c r="M262" i="8"/>
  <c r="N262" i="8"/>
  <c r="O262" i="8"/>
  <c r="P262" i="8"/>
  <c r="Q262" i="8"/>
  <c r="T262" i="8"/>
  <c r="M263" i="8"/>
  <c r="N263" i="8"/>
  <c r="O263" i="8"/>
  <c r="P263" i="8"/>
  <c r="Q263" i="8"/>
  <c r="T263" i="8"/>
  <c r="M264" i="8"/>
  <c r="N264" i="8"/>
  <c r="O264" i="8"/>
  <c r="P264" i="8"/>
  <c r="Q264" i="8"/>
  <c r="T264" i="8"/>
  <c r="M265" i="8"/>
  <c r="N265" i="8"/>
  <c r="O265" i="8"/>
  <c r="P265" i="8"/>
  <c r="Q265" i="8"/>
  <c r="T265" i="8"/>
  <c r="M266" i="8"/>
  <c r="N266" i="8"/>
  <c r="O266" i="8"/>
  <c r="P266" i="8"/>
  <c r="Q266" i="8"/>
  <c r="T266" i="8"/>
  <c r="M267" i="8"/>
  <c r="N267" i="8"/>
  <c r="O267" i="8"/>
  <c r="P267" i="8"/>
  <c r="Q267" i="8"/>
  <c r="T267" i="8"/>
  <c r="M268" i="8"/>
  <c r="N268" i="8"/>
  <c r="O268" i="8"/>
  <c r="P268" i="8"/>
  <c r="Q268" i="8"/>
  <c r="T268" i="8"/>
  <c r="M269" i="8"/>
  <c r="N269" i="8"/>
  <c r="O269" i="8"/>
  <c r="P269" i="8"/>
  <c r="Q269" i="8"/>
  <c r="T269" i="8"/>
  <c r="M270" i="8"/>
  <c r="N270" i="8"/>
  <c r="O270" i="8"/>
  <c r="P270" i="8"/>
  <c r="Q270" i="8"/>
  <c r="T270" i="8"/>
  <c r="M271" i="8"/>
  <c r="N271" i="8"/>
  <c r="O271" i="8"/>
  <c r="P271" i="8"/>
  <c r="Q271" i="8"/>
  <c r="T271" i="8"/>
  <c r="M272" i="8"/>
  <c r="N272" i="8"/>
  <c r="O272" i="8"/>
  <c r="P272" i="8"/>
  <c r="Q272" i="8"/>
  <c r="T272" i="8"/>
  <c r="M273" i="8"/>
  <c r="N273" i="8"/>
  <c r="O273" i="8"/>
  <c r="P273" i="8"/>
  <c r="Q273" i="8"/>
  <c r="T273" i="8"/>
  <c r="M274" i="8"/>
  <c r="N274" i="8"/>
  <c r="O274" i="8"/>
  <c r="P274" i="8"/>
  <c r="Q274" i="8"/>
  <c r="T274" i="8"/>
  <c r="M275" i="8"/>
  <c r="N275" i="8"/>
  <c r="O275" i="8"/>
  <c r="P275" i="8"/>
  <c r="Q275" i="8"/>
  <c r="T275" i="8"/>
  <c r="M276" i="8"/>
  <c r="N276" i="8"/>
  <c r="O276" i="8"/>
  <c r="P276" i="8"/>
  <c r="Q276" i="8"/>
  <c r="T276" i="8"/>
  <c r="M277" i="8"/>
  <c r="N277" i="8"/>
  <c r="O277" i="8"/>
  <c r="P277" i="8"/>
  <c r="Q277" i="8"/>
  <c r="T277" i="8"/>
  <c r="M278" i="8"/>
  <c r="N278" i="8"/>
  <c r="O278" i="8"/>
  <c r="P278" i="8"/>
  <c r="Q278" i="8"/>
  <c r="T278" i="8"/>
  <c r="M279" i="8"/>
  <c r="N279" i="8"/>
  <c r="O279" i="8"/>
  <c r="P279" i="8"/>
  <c r="Q279" i="8"/>
  <c r="T279" i="8"/>
  <c r="M280" i="8"/>
  <c r="N280" i="8"/>
  <c r="O280" i="8"/>
  <c r="P280" i="8"/>
  <c r="Q280" i="8"/>
  <c r="T280" i="8"/>
  <c r="M281" i="8"/>
  <c r="N281" i="8"/>
  <c r="O281" i="8"/>
  <c r="P281" i="8"/>
  <c r="Q281" i="8"/>
  <c r="T281" i="8"/>
  <c r="M282" i="8"/>
  <c r="N282" i="8"/>
  <c r="O282" i="8"/>
  <c r="P282" i="8"/>
  <c r="Q282" i="8"/>
  <c r="T282" i="8"/>
  <c r="M283" i="8"/>
  <c r="N283" i="8"/>
  <c r="O283" i="8"/>
  <c r="P283" i="8"/>
  <c r="Q283" i="8"/>
  <c r="T283" i="8"/>
  <c r="M284" i="8"/>
  <c r="N284" i="8"/>
  <c r="O284" i="8"/>
  <c r="P284" i="8"/>
  <c r="Q284" i="8"/>
  <c r="T284" i="8"/>
  <c r="M285" i="8"/>
  <c r="N285" i="8"/>
  <c r="O285" i="8"/>
  <c r="P285" i="8"/>
  <c r="Q285" i="8"/>
  <c r="T285" i="8"/>
  <c r="M286" i="8"/>
  <c r="N286" i="8"/>
  <c r="O286" i="8"/>
  <c r="P286" i="8"/>
  <c r="Q286" i="8"/>
  <c r="T286" i="8"/>
  <c r="M287" i="8"/>
  <c r="N287" i="8"/>
  <c r="O287" i="8"/>
  <c r="P287" i="8"/>
  <c r="Q287" i="8"/>
  <c r="T287" i="8"/>
  <c r="M288" i="8"/>
  <c r="N288" i="8"/>
  <c r="O288" i="8"/>
  <c r="P288" i="8"/>
  <c r="Q288" i="8"/>
  <c r="T288" i="8"/>
  <c r="M289" i="8"/>
  <c r="N289" i="8"/>
  <c r="O289" i="8"/>
  <c r="P289" i="8"/>
  <c r="Q289" i="8"/>
  <c r="T289" i="8"/>
  <c r="M290" i="8"/>
  <c r="N290" i="8"/>
  <c r="O290" i="8"/>
  <c r="P290" i="8"/>
  <c r="Q290" i="8"/>
  <c r="T290" i="8"/>
  <c r="M291" i="8"/>
  <c r="N291" i="8"/>
  <c r="O291" i="8"/>
  <c r="P291" i="8"/>
  <c r="Q291" i="8"/>
  <c r="T291" i="8"/>
  <c r="M292" i="8"/>
  <c r="N292" i="8"/>
  <c r="O292" i="8"/>
  <c r="P292" i="8"/>
  <c r="Q292" i="8"/>
  <c r="T292" i="8"/>
  <c r="M293" i="8"/>
  <c r="N293" i="8"/>
  <c r="O293" i="8"/>
  <c r="P293" i="8"/>
  <c r="Q293" i="8"/>
  <c r="T293" i="8"/>
  <c r="M294" i="8"/>
  <c r="N294" i="8"/>
  <c r="O294" i="8"/>
  <c r="P294" i="8"/>
  <c r="Q294" i="8"/>
  <c r="T294" i="8"/>
  <c r="M295" i="8"/>
  <c r="N295" i="8"/>
  <c r="O295" i="8"/>
  <c r="P295" i="8"/>
  <c r="Q295" i="8"/>
  <c r="T295" i="8"/>
  <c r="M296" i="8"/>
  <c r="N296" i="8"/>
  <c r="O296" i="8"/>
  <c r="P296" i="8"/>
  <c r="Q296" i="8"/>
  <c r="T296" i="8"/>
  <c r="M297" i="8"/>
  <c r="N297" i="8"/>
  <c r="O297" i="8"/>
  <c r="P297" i="8"/>
  <c r="Q297" i="8"/>
  <c r="T297" i="8"/>
  <c r="M298" i="8"/>
  <c r="N298" i="8"/>
  <c r="O298" i="8"/>
  <c r="P298" i="8"/>
  <c r="Q298" i="8"/>
  <c r="T298" i="8"/>
  <c r="M299" i="8"/>
  <c r="N299" i="8"/>
  <c r="O299" i="8"/>
  <c r="P299" i="8"/>
  <c r="Q299" i="8"/>
  <c r="T299" i="8"/>
  <c r="M300" i="8"/>
  <c r="N300" i="8"/>
  <c r="O300" i="8"/>
  <c r="P300" i="8"/>
  <c r="Q300" i="8"/>
  <c r="T300" i="8"/>
  <c r="M301" i="8"/>
  <c r="N301" i="8"/>
  <c r="O301" i="8"/>
  <c r="P301" i="8"/>
  <c r="Q301" i="8"/>
  <c r="T301" i="8"/>
  <c r="L15" i="13" l="1"/>
  <c r="S15" i="13"/>
  <c r="T15" i="13" s="1"/>
  <c r="T14" i="13"/>
  <c r="L11" i="13"/>
  <c r="S11" i="13"/>
  <c r="T11" i="13" s="1"/>
  <c r="U1" i="13" l="1"/>
  <c r="U6" i="13" s="1"/>
  <c r="L301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92" i="8"/>
  <c r="L93" i="8"/>
  <c r="L94" i="8"/>
  <c r="L95" i="8"/>
  <c r="L96" i="8"/>
  <c r="L97" i="8"/>
  <c r="L98" i="8"/>
  <c r="L99" i="8"/>
  <c r="L100" i="8"/>
  <c r="L101" i="8"/>
  <c r="L102" i="8"/>
  <c r="L103" i="8"/>
  <c r="L104" i="8"/>
  <c r="L105" i="8"/>
  <c r="L106" i="8"/>
  <c r="L107" i="8"/>
  <c r="L108" i="8"/>
  <c r="L109" i="8"/>
  <c r="L110" i="8"/>
  <c r="L111" i="8"/>
  <c r="L112" i="8"/>
  <c r="L113" i="8"/>
  <c r="L114" i="8"/>
  <c r="L115" i="8"/>
  <c r="L116" i="8"/>
  <c r="L117" i="8"/>
  <c r="L118" i="8"/>
  <c r="L119" i="8"/>
  <c r="L120" i="8"/>
  <c r="L121" i="8"/>
  <c r="L122" i="8"/>
  <c r="L123" i="8"/>
  <c r="L124" i="8"/>
  <c r="L125" i="8"/>
  <c r="L126" i="8"/>
  <c r="L127" i="8"/>
  <c r="L128" i="8"/>
  <c r="L129" i="8"/>
  <c r="L130" i="8"/>
  <c r="L131" i="8"/>
  <c r="L132" i="8"/>
  <c r="L133" i="8"/>
  <c r="L134" i="8"/>
  <c r="L135" i="8"/>
  <c r="L136" i="8"/>
  <c r="L137" i="8"/>
  <c r="L138" i="8"/>
  <c r="L139" i="8"/>
  <c r="L140" i="8"/>
  <c r="L141" i="8"/>
  <c r="L142" i="8"/>
  <c r="L143" i="8"/>
  <c r="L144" i="8"/>
  <c r="L145" i="8"/>
  <c r="L146" i="8"/>
  <c r="L147" i="8"/>
  <c r="L148" i="8"/>
  <c r="L149" i="8"/>
  <c r="L150" i="8"/>
  <c r="L151" i="8"/>
  <c r="L152" i="8"/>
  <c r="L153" i="8"/>
  <c r="L154" i="8"/>
  <c r="L155" i="8"/>
  <c r="L156" i="8"/>
  <c r="L157" i="8"/>
  <c r="L158" i="8"/>
  <c r="L159" i="8"/>
  <c r="L160" i="8"/>
  <c r="L161" i="8"/>
  <c r="L162" i="8"/>
  <c r="L163" i="8"/>
  <c r="L164" i="8"/>
  <c r="L165" i="8"/>
  <c r="L166" i="8"/>
  <c r="L167" i="8"/>
  <c r="L168" i="8"/>
  <c r="L169" i="8"/>
  <c r="L170" i="8"/>
  <c r="L171" i="8"/>
  <c r="L172" i="8"/>
  <c r="L173" i="8"/>
  <c r="L174" i="8"/>
  <c r="L175" i="8"/>
  <c r="L176" i="8"/>
  <c r="L177" i="8"/>
  <c r="L178" i="8"/>
  <c r="L179" i="8"/>
  <c r="L180" i="8"/>
  <c r="L181" i="8"/>
  <c r="L182" i="8"/>
  <c r="L183" i="8"/>
  <c r="L184" i="8"/>
  <c r="L185" i="8"/>
  <c r="L186" i="8"/>
  <c r="L187" i="8"/>
  <c r="L188" i="8"/>
  <c r="L189" i="8"/>
  <c r="L190" i="8"/>
  <c r="L191" i="8"/>
  <c r="L192" i="8"/>
  <c r="L193" i="8"/>
  <c r="L194" i="8"/>
  <c r="L195" i="8"/>
  <c r="L196" i="8"/>
  <c r="L197" i="8"/>
  <c r="L198" i="8"/>
  <c r="L199" i="8"/>
  <c r="L200" i="8"/>
  <c r="L201" i="8"/>
  <c r="L202" i="8"/>
  <c r="L203" i="8"/>
  <c r="L204" i="8"/>
  <c r="L205" i="8"/>
  <c r="L206" i="8"/>
  <c r="L207" i="8"/>
  <c r="L208" i="8"/>
  <c r="L209" i="8"/>
  <c r="L210" i="8"/>
  <c r="L211" i="8"/>
  <c r="L212" i="8"/>
  <c r="L213" i="8"/>
  <c r="L214" i="8"/>
  <c r="L215" i="8"/>
  <c r="L216" i="8"/>
  <c r="L217" i="8"/>
  <c r="L218" i="8"/>
  <c r="L219" i="8"/>
  <c r="L220" i="8"/>
  <c r="L221" i="8"/>
  <c r="L222" i="8"/>
  <c r="L223" i="8"/>
  <c r="L224" i="8"/>
  <c r="L225" i="8"/>
  <c r="L226" i="8"/>
  <c r="L227" i="8"/>
  <c r="L228" i="8"/>
  <c r="L229" i="8"/>
  <c r="L230" i="8"/>
  <c r="L231" i="8"/>
  <c r="L232" i="8"/>
  <c r="L233" i="8"/>
  <c r="L234" i="8"/>
  <c r="L235" i="8"/>
  <c r="L236" i="8"/>
  <c r="L237" i="8"/>
  <c r="L238" i="8"/>
  <c r="L239" i="8"/>
  <c r="L240" i="8"/>
  <c r="L241" i="8"/>
  <c r="L242" i="8"/>
  <c r="L243" i="8"/>
  <c r="L244" i="8"/>
  <c r="L245" i="8"/>
  <c r="L246" i="8"/>
  <c r="L247" i="8"/>
  <c r="L248" i="8"/>
  <c r="L249" i="8"/>
  <c r="L250" i="8"/>
  <c r="L251" i="8"/>
  <c r="L252" i="8"/>
  <c r="L253" i="8"/>
  <c r="L254" i="8"/>
  <c r="L255" i="8"/>
  <c r="L256" i="8"/>
  <c r="L257" i="8"/>
  <c r="L258" i="8"/>
  <c r="L259" i="8"/>
  <c r="L260" i="8"/>
  <c r="L261" i="8"/>
  <c r="L262" i="8"/>
  <c r="L263" i="8"/>
  <c r="L264" i="8"/>
  <c r="L265" i="8"/>
  <c r="L266" i="8"/>
  <c r="L267" i="8"/>
  <c r="L268" i="8"/>
  <c r="L269" i="8"/>
  <c r="L270" i="8"/>
  <c r="L271" i="8"/>
  <c r="L272" i="8"/>
  <c r="L273" i="8"/>
  <c r="L274" i="8"/>
  <c r="L275" i="8"/>
  <c r="L276" i="8"/>
  <c r="L277" i="8"/>
  <c r="L278" i="8"/>
  <c r="L279" i="8"/>
  <c r="L280" i="8"/>
  <c r="L281" i="8"/>
  <c r="L282" i="8"/>
  <c r="L283" i="8"/>
  <c r="L284" i="8"/>
  <c r="L285" i="8"/>
  <c r="L286" i="8"/>
  <c r="L287" i="8"/>
  <c r="L288" i="8"/>
  <c r="L289" i="8"/>
  <c r="L290" i="8"/>
  <c r="L291" i="8"/>
  <c r="L292" i="8"/>
  <c r="L293" i="8"/>
  <c r="L294" i="8"/>
  <c r="L295" i="8"/>
  <c r="L296" i="8"/>
  <c r="L297" i="8"/>
  <c r="L298" i="8"/>
  <c r="L299" i="8"/>
  <c r="L300" i="8"/>
  <c r="L11" i="8"/>
  <c r="L12" i="8"/>
  <c r="L13" i="8"/>
  <c r="L14" i="8"/>
  <c r="L15" i="8"/>
  <c r="L16" i="8"/>
  <c r="L17" i="8"/>
  <c r="L18" i="8"/>
  <c r="Q10" i="8" l="1"/>
  <c r="Q11" i="8"/>
  <c r="Q12" i="8"/>
  <c r="Q13" i="8"/>
  <c r="Q14" i="8"/>
  <c r="Q15" i="8"/>
  <c r="Q16" i="8"/>
  <c r="Q17" i="8"/>
  <c r="Q18" i="8"/>
  <c r="A6" i="8"/>
  <c r="D6" i="8"/>
  <c r="C6" i="8"/>
  <c r="G61" i="8"/>
  <c r="H61" i="8"/>
  <c r="I61" i="8"/>
  <c r="J61" i="8"/>
  <c r="K61" i="8"/>
  <c r="W61" i="8"/>
  <c r="X61" i="8"/>
  <c r="G62" i="8"/>
  <c r="H62" i="8"/>
  <c r="I62" i="8"/>
  <c r="J62" i="8"/>
  <c r="K62" i="8"/>
  <c r="W62" i="8"/>
  <c r="X62" i="8"/>
  <c r="G63" i="8"/>
  <c r="H63" i="8"/>
  <c r="I63" i="8"/>
  <c r="J63" i="8"/>
  <c r="K63" i="8"/>
  <c r="W63" i="8"/>
  <c r="X63" i="8"/>
  <c r="G64" i="8"/>
  <c r="H64" i="8"/>
  <c r="I64" i="8"/>
  <c r="J64" i="8"/>
  <c r="K64" i="8"/>
  <c r="W64" i="8"/>
  <c r="X64" i="8"/>
  <c r="G65" i="8"/>
  <c r="H65" i="8"/>
  <c r="I65" i="8"/>
  <c r="J65" i="8"/>
  <c r="K65" i="8"/>
  <c r="W65" i="8"/>
  <c r="X65" i="8"/>
  <c r="G66" i="8"/>
  <c r="H66" i="8"/>
  <c r="I66" i="8"/>
  <c r="J66" i="8"/>
  <c r="K66" i="8"/>
  <c r="W66" i="8"/>
  <c r="X66" i="8"/>
  <c r="G67" i="8"/>
  <c r="H67" i="8"/>
  <c r="I67" i="8"/>
  <c r="J67" i="8"/>
  <c r="K67" i="8"/>
  <c r="W67" i="8"/>
  <c r="X67" i="8"/>
  <c r="G68" i="8"/>
  <c r="H68" i="8"/>
  <c r="I68" i="8"/>
  <c r="J68" i="8"/>
  <c r="K68" i="8"/>
  <c r="W68" i="8"/>
  <c r="X68" i="8"/>
  <c r="G69" i="8"/>
  <c r="H69" i="8"/>
  <c r="I69" i="8"/>
  <c r="J69" i="8"/>
  <c r="K69" i="8"/>
  <c r="W69" i="8"/>
  <c r="X69" i="8"/>
  <c r="G70" i="8"/>
  <c r="H70" i="8"/>
  <c r="I70" i="8"/>
  <c r="J70" i="8"/>
  <c r="K70" i="8"/>
  <c r="W70" i="8"/>
  <c r="X70" i="8"/>
  <c r="G71" i="8"/>
  <c r="H71" i="8"/>
  <c r="I71" i="8"/>
  <c r="J71" i="8"/>
  <c r="K71" i="8"/>
  <c r="W71" i="8"/>
  <c r="X71" i="8"/>
  <c r="G72" i="8"/>
  <c r="H72" i="8"/>
  <c r="I72" i="8"/>
  <c r="J72" i="8"/>
  <c r="K72" i="8"/>
  <c r="W72" i="8"/>
  <c r="X72" i="8"/>
  <c r="G73" i="8"/>
  <c r="H73" i="8"/>
  <c r="I73" i="8"/>
  <c r="J73" i="8"/>
  <c r="K73" i="8"/>
  <c r="W73" i="8"/>
  <c r="X73" i="8"/>
  <c r="G74" i="8"/>
  <c r="H74" i="8"/>
  <c r="I74" i="8"/>
  <c r="J74" i="8"/>
  <c r="K74" i="8"/>
  <c r="W74" i="8"/>
  <c r="X74" i="8"/>
  <c r="G75" i="8"/>
  <c r="H75" i="8"/>
  <c r="I75" i="8"/>
  <c r="J75" i="8"/>
  <c r="K75" i="8"/>
  <c r="W75" i="8"/>
  <c r="X75" i="8"/>
  <c r="G76" i="8"/>
  <c r="H76" i="8"/>
  <c r="I76" i="8"/>
  <c r="J76" i="8"/>
  <c r="K76" i="8"/>
  <c r="W76" i="8"/>
  <c r="X76" i="8"/>
  <c r="G77" i="8"/>
  <c r="H77" i="8"/>
  <c r="I77" i="8"/>
  <c r="J77" i="8"/>
  <c r="K77" i="8"/>
  <c r="W77" i="8"/>
  <c r="X77" i="8"/>
  <c r="G78" i="8"/>
  <c r="H78" i="8"/>
  <c r="I78" i="8"/>
  <c r="J78" i="8"/>
  <c r="K78" i="8"/>
  <c r="W78" i="8"/>
  <c r="X78" i="8"/>
  <c r="G79" i="8"/>
  <c r="H79" i="8"/>
  <c r="I79" i="8"/>
  <c r="J79" i="8"/>
  <c r="K79" i="8"/>
  <c r="W79" i="8"/>
  <c r="X79" i="8"/>
  <c r="G80" i="8"/>
  <c r="H80" i="8"/>
  <c r="I80" i="8"/>
  <c r="J80" i="8"/>
  <c r="K80" i="8"/>
  <c r="W80" i="8"/>
  <c r="X80" i="8"/>
  <c r="G81" i="8"/>
  <c r="H81" i="8"/>
  <c r="I81" i="8"/>
  <c r="J81" i="8"/>
  <c r="K81" i="8"/>
  <c r="W81" i="8"/>
  <c r="X81" i="8"/>
  <c r="G82" i="8"/>
  <c r="H82" i="8"/>
  <c r="I82" i="8"/>
  <c r="J82" i="8"/>
  <c r="K82" i="8"/>
  <c r="W82" i="8"/>
  <c r="X82" i="8"/>
  <c r="G83" i="8"/>
  <c r="H83" i="8"/>
  <c r="I83" i="8"/>
  <c r="J83" i="8"/>
  <c r="K83" i="8"/>
  <c r="W83" i="8"/>
  <c r="X83" i="8"/>
  <c r="G84" i="8"/>
  <c r="H84" i="8"/>
  <c r="I84" i="8"/>
  <c r="J84" i="8"/>
  <c r="K84" i="8"/>
  <c r="W84" i="8"/>
  <c r="X84" i="8"/>
  <c r="G85" i="8"/>
  <c r="H85" i="8"/>
  <c r="I85" i="8"/>
  <c r="J85" i="8"/>
  <c r="K85" i="8"/>
  <c r="W85" i="8"/>
  <c r="X85" i="8"/>
  <c r="G86" i="8"/>
  <c r="H86" i="8"/>
  <c r="I86" i="8"/>
  <c r="J86" i="8"/>
  <c r="K86" i="8"/>
  <c r="W86" i="8"/>
  <c r="X86" i="8"/>
  <c r="G87" i="8"/>
  <c r="H87" i="8"/>
  <c r="I87" i="8"/>
  <c r="J87" i="8"/>
  <c r="K87" i="8"/>
  <c r="W87" i="8"/>
  <c r="X87" i="8"/>
  <c r="G88" i="8"/>
  <c r="H88" i="8"/>
  <c r="I88" i="8"/>
  <c r="J88" i="8"/>
  <c r="K88" i="8"/>
  <c r="W88" i="8"/>
  <c r="X88" i="8"/>
  <c r="G89" i="8"/>
  <c r="H89" i="8"/>
  <c r="I89" i="8"/>
  <c r="J89" i="8"/>
  <c r="K89" i="8"/>
  <c r="W89" i="8"/>
  <c r="X89" i="8"/>
  <c r="G90" i="8"/>
  <c r="H90" i="8"/>
  <c r="I90" i="8"/>
  <c r="J90" i="8"/>
  <c r="K90" i="8"/>
  <c r="W90" i="8"/>
  <c r="X90" i="8"/>
  <c r="G91" i="8"/>
  <c r="H91" i="8"/>
  <c r="I91" i="8"/>
  <c r="J91" i="8"/>
  <c r="K91" i="8"/>
  <c r="W91" i="8"/>
  <c r="X91" i="8"/>
  <c r="G92" i="8"/>
  <c r="H92" i="8"/>
  <c r="I92" i="8"/>
  <c r="J92" i="8"/>
  <c r="K92" i="8"/>
  <c r="W92" i="8"/>
  <c r="X92" i="8"/>
  <c r="G93" i="8"/>
  <c r="H93" i="8"/>
  <c r="I93" i="8"/>
  <c r="J93" i="8"/>
  <c r="K93" i="8"/>
  <c r="W93" i="8"/>
  <c r="X93" i="8"/>
  <c r="G94" i="8"/>
  <c r="H94" i="8"/>
  <c r="I94" i="8"/>
  <c r="J94" i="8"/>
  <c r="K94" i="8"/>
  <c r="W94" i="8"/>
  <c r="X94" i="8"/>
  <c r="G95" i="8"/>
  <c r="H95" i="8"/>
  <c r="I95" i="8"/>
  <c r="J95" i="8"/>
  <c r="K95" i="8"/>
  <c r="W95" i="8"/>
  <c r="X95" i="8"/>
  <c r="G96" i="8"/>
  <c r="H96" i="8"/>
  <c r="I96" i="8"/>
  <c r="J96" i="8"/>
  <c r="K96" i="8"/>
  <c r="W96" i="8"/>
  <c r="X96" i="8"/>
  <c r="G97" i="8"/>
  <c r="H97" i="8"/>
  <c r="I97" i="8"/>
  <c r="J97" i="8"/>
  <c r="K97" i="8"/>
  <c r="W97" i="8"/>
  <c r="X97" i="8"/>
  <c r="G98" i="8"/>
  <c r="H98" i="8"/>
  <c r="I98" i="8"/>
  <c r="J98" i="8"/>
  <c r="K98" i="8"/>
  <c r="W98" i="8"/>
  <c r="X98" i="8"/>
  <c r="G99" i="8"/>
  <c r="H99" i="8"/>
  <c r="I99" i="8"/>
  <c r="J99" i="8"/>
  <c r="K99" i="8"/>
  <c r="W99" i="8"/>
  <c r="X99" i="8"/>
  <c r="G100" i="8"/>
  <c r="H100" i="8"/>
  <c r="I100" i="8"/>
  <c r="J100" i="8"/>
  <c r="K100" i="8"/>
  <c r="W100" i="8"/>
  <c r="X100" i="8"/>
  <c r="G101" i="8"/>
  <c r="H101" i="8"/>
  <c r="I101" i="8"/>
  <c r="J101" i="8"/>
  <c r="K101" i="8"/>
  <c r="W101" i="8"/>
  <c r="X101" i="8"/>
  <c r="G102" i="8"/>
  <c r="H102" i="8"/>
  <c r="I102" i="8"/>
  <c r="J102" i="8"/>
  <c r="K102" i="8"/>
  <c r="W102" i="8"/>
  <c r="X102" i="8"/>
  <c r="G103" i="8"/>
  <c r="H103" i="8"/>
  <c r="I103" i="8"/>
  <c r="J103" i="8"/>
  <c r="K103" i="8"/>
  <c r="W103" i="8"/>
  <c r="X103" i="8"/>
  <c r="G104" i="8"/>
  <c r="H104" i="8"/>
  <c r="I104" i="8"/>
  <c r="J104" i="8"/>
  <c r="K104" i="8"/>
  <c r="W104" i="8"/>
  <c r="X104" i="8"/>
  <c r="G105" i="8"/>
  <c r="H105" i="8"/>
  <c r="I105" i="8"/>
  <c r="J105" i="8"/>
  <c r="K105" i="8"/>
  <c r="W105" i="8"/>
  <c r="X105" i="8"/>
  <c r="G106" i="8"/>
  <c r="H106" i="8"/>
  <c r="I106" i="8"/>
  <c r="J106" i="8"/>
  <c r="K106" i="8"/>
  <c r="W106" i="8"/>
  <c r="X106" i="8"/>
  <c r="G107" i="8"/>
  <c r="H107" i="8"/>
  <c r="I107" i="8"/>
  <c r="J107" i="8"/>
  <c r="K107" i="8"/>
  <c r="W107" i="8"/>
  <c r="X107" i="8"/>
  <c r="G108" i="8"/>
  <c r="H108" i="8"/>
  <c r="I108" i="8"/>
  <c r="J108" i="8"/>
  <c r="K108" i="8"/>
  <c r="W108" i="8"/>
  <c r="X108" i="8"/>
  <c r="G109" i="8"/>
  <c r="H109" i="8"/>
  <c r="I109" i="8"/>
  <c r="J109" i="8"/>
  <c r="K109" i="8"/>
  <c r="W109" i="8"/>
  <c r="X109" i="8"/>
  <c r="G110" i="8"/>
  <c r="H110" i="8"/>
  <c r="I110" i="8"/>
  <c r="J110" i="8"/>
  <c r="K110" i="8"/>
  <c r="W110" i="8"/>
  <c r="X110" i="8"/>
  <c r="G111" i="8"/>
  <c r="H111" i="8"/>
  <c r="I111" i="8"/>
  <c r="J111" i="8"/>
  <c r="K111" i="8"/>
  <c r="W111" i="8"/>
  <c r="X111" i="8"/>
  <c r="G112" i="8"/>
  <c r="H112" i="8"/>
  <c r="I112" i="8"/>
  <c r="J112" i="8"/>
  <c r="K112" i="8"/>
  <c r="W112" i="8"/>
  <c r="X112" i="8"/>
  <c r="G113" i="8"/>
  <c r="H113" i="8"/>
  <c r="I113" i="8"/>
  <c r="J113" i="8"/>
  <c r="K113" i="8"/>
  <c r="W113" i="8"/>
  <c r="X113" i="8"/>
  <c r="G114" i="8"/>
  <c r="H114" i="8"/>
  <c r="I114" i="8"/>
  <c r="J114" i="8"/>
  <c r="K114" i="8"/>
  <c r="W114" i="8"/>
  <c r="X114" i="8"/>
  <c r="G115" i="8"/>
  <c r="H115" i="8"/>
  <c r="I115" i="8"/>
  <c r="J115" i="8"/>
  <c r="K115" i="8"/>
  <c r="W115" i="8"/>
  <c r="X115" i="8"/>
  <c r="G116" i="8"/>
  <c r="H116" i="8"/>
  <c r="I116" i="8"/>
  <c r="J116" i="8"/>
  <c r="K116" i="8"/>
  <c r="W116" i="8"/>
  <c r="X116" i="8"/>
  <c r="G117" i="8"/>
  <c r="H117" i="8"/>
  <c r="I117" i="8"/>
  <c r="J117" i="8"/>
  <c r="K117" i="8"/>
  <c r="W117" i="8"/>
  <c r="X117" i="8"/>
  <c r="G118" i="8"/>
  <c r="H118" i="8"/>
  <c r="I118" i="8"/>
  <c r="J118" i="8"/>
  <c r="K118" i="8"/>
  <c r="W118" i="8"/>
  <c r="X118" i="8"/>
  <c r="G119" i="8"/>
  <c r="H119" i="8"/>
  <c r="I119" i="8"/>
  <c r="J119" i="8"/>
  <c r="K119" i="8"/>
  <c r="W119" i="8"/>
  <c r="X119" i="8"/>
  <c r="G120" i="8"/>
  <c r="H120" i="8"/>
  <c r="I120" i="8"/>
  <c r="J120" i="8"/>
  <c r="K120" i="8"/>
  <c r="W120" i="8"/>
  <c r="X120" i="8"/>
  <c r="G121" i="8"/>
  <c r="H121" i="8"/>
  <c r="I121" i="8"/>
  <c r="J121" i="8"/>
  <c r="K121" i="8"/>
  <c r="W121" i="8"/>
  <c r="X121" i="8"/>
  <c r="G122" i="8"/>
  <c r="H122" i="8"/>
  <c r="I122" i="8"/>
  <c r="J122" i="8"/>
  <c r="K122" i="8"/>
  <c r="W122" i="8"/>
  <c r="X122" i="8"/>
  <c r="G123" i="8"/>
  <c r="H123" i="8"/>
  <c r="I123" i="8"/>
  <c r="J123" i="8"/>
  <c r="K123" i="8"/>
  <c r="W123" i="8"/>
  <c r="X123" i="8"/>
  <c r="G124" i="8"/>
  <c r="H124" i="8"/>
  <c r="I124" i="8"/>
  <c r="J124" i="8"/>
  <c r="K124" i="8"/>
  <c r="W124" i="8"/>
  <c r="X124" i="8"/>
  <c r="G125" i="8"/>
  <c r="H125" i="8"/>
  <c r="I125" i="8"/>
  <c r="J125" i="8"/>
  <c r="K125" i="8"/>
  <c r="W125" i="8"/>
  <c r="X125" i="8"/>
  <c r="G126" i="8"/>
  <c r="H126" i="8"/>
  <c r="I126" i="8"/>
  <c r="J126" i="8"/>
  <c r="K126" i="8"/>
  <c r="W126" i="8"/>
  <c r="X126" i="8"/>
  <c r="G127" i="8"/>
  <c r="H127" i="8"/>
  <c r="I127" i="8"/>
  <c r="J127" i="8"/>
  <c r="K127" i="8"/>
  <c r="W127" i="8"/>
  <c r="X127" i="8"/>
  <c r="G128" i="8"/>
  <c r="H128" i="8"/>
  <c r="I128" i="8"/>
  <c r="J128" i="8"/>
  <c r="K128" i="8"/>
  <c r="W128" i="8"/>
  <c r="X128" i="8"/>
  <c r="G129" i="8"/>
  <c r="H129" i="8"/>
  <c r="I129" i="8"/>
  <c r="J129" i="8"/>
  <c r="K129" i="8"/>
  <c r="W129" i="8"/>
  <c r="X129" i="8"/>
  <c r="G130" i="8"/>
  <c r="H130" i="8"/>
  <c r="I130" i="8"/>
  <c r="J130" i="8"/>
  <c r="K130" i="8"/>
  <c r="W130" i="8"/>
  <c r="X130" i="8"/>
  <c r="G131" i="8"/>
  <c r="H131" i="8"/>
  <c r="I131" i="8"/>
  <c r="J131" i="8"/>
  <c r="K131" i="8"/>
  <c r="W131" i="8"/>
  <c r="X131" i="8"/>
  <c r="G132" i="8"/>
  <c r="H132" i="8"/>
  <c r="I132" i="8"/>
  <c r="J132" i="8"/>
  <c r="K132" i="8"/>
  <c r="W132" i="8"/>
  <c r="X132" i="8"/>
  <c r="G133" i="8"/>
  <c r="H133" i="8"/>
  <c r="I133" i="8"/>
  <c r="J133" i="8"/>
  <c r="K133" i="8"/>
  <c r="W133" i="8"/>
  <c r="X133" i="8"/>
  <c r="G134" i="8"/>
  <c r="H134" i="8"/>
  <c r="I134" i="8"/>
  <c r="J134" i="8"/>
  <c r="K134" i="8"/>
  <c r="W134" i="8"/>
  <c r="X134" i="8"/>
  <c r="G135" i="8"/>
  <c r="H135" i="8"/>
  <c r="I135" i="8"/>
  <c r="J135" i="8"/>
  <c r="K135" i="8"/>
  <c r="W135" i="8"/>
  <c r="X135" i="8"/>
  <c r="G136" i="8"/>
  <c r="H136" i="8"/>
  <c r="I136" i="8"/>
  <c r="J136" i="8"/>
  <c r="K136" i="8"/>
  <c r="W136" i="8"/>
  <c r="X136" i="8"/>
  <c r="G137" i="8"/>
  <c r="H137" i="8"/>
  <c r="I137" i="8"/>
  <c r="J137" i="8"/>
  <c r="K137" i="8"/>
  <c r="W137" i="8"/>
  <c r="X137" i="8"/>
  <c r="G138" i="8"/>
  <c r="H138" i="8"/>
  <c r="I138" i="8"/>
  <c r="J138" i="8"/>
  <c r="K138" i="8"/>
  <c r="W138" i="8"/>
  <c r="X138" i="8"/>
  <c r="G139" i="8"/>
  <c r="H139" i="8"/>
  <c r="I139" i="8"/>
  <c r="J139" i="8"/>
  <c r="K139" i="8"/>
  <c r="W139" i="8"/>
  <c r="X139" i="8"/>
  <c r="G140" i="8"/>
  <c r="H140" i="8"/>
  <c r="I140" i="8"/>
  <c r="J140" i="8"/>
  <c r="K140" i="8"/>
  <c r="W140" i="8"/>
  <c r="X140" i="8"/>
  <c r="G141" i="8"/>
  <c r="H141" i="8"/>
  <c r="I141" i="8"/>
  <c r="J141" i="8"/>
  <c r="K141" i="8"/>
  <c r="W141" i="8"/>
  <c r="X141" i="8"/>
  <c r="G142" i="8"/>
  <c r="H142" i="8"/>
  <c r="I142" i="8"/>
  <c r="J142" i="8"/>
  <c r="K142" i="8"/>
  <c r="W142" i="8"/>
  <c r="X142" i="8"/>
  <c r="G143" i="8"/>
  <c r="H143" i="8"/>
  <c r="I143" i="8"/>
  <c r="J143" i="8"/>
  <c r="K143" i="8"/>
  <c r="W143" i="8"/>
  <c r="X143" i="8"/>
  <c r="G144" i="8"/>
  <c r="H144" i="8"/>
  <c r="I144" i="8"/>
  <c r="J144" i="8"/>
  <c r="K144" i="8"/>
  <c r="W144" i="8"/>
  <c r="X144" i="8"/>
  <c r="G145" i="8"/>
  <c r="H145" i="8"/>
  <c r="I145" i="8"/>
  <c r="J145" i="8"/>
  <c r="K145" i="8"/>
  <c r="W145" i="8"/>
  <c r="X145" i="8"/>
  <c r="G146" i="8"/>
  <c r="H146" i="8"/>
  <c r="I146" i="8"/>
  <c r="J146" i="8"/>
  <c r="K146" i="8"/>
  <c r="W146" i="8"/>
  <c r="X146" i="8"/>
  <c r="G147" i="8"/>
  <c r="H147" i="8"/>
  <c r="I147" i="8"/>
  <c r="J147" i="8"/>
  <c r="K147" i="8"/>
  <c r="W147" i="8"/>
  <c r="X147" i="8"/>
  <c r="G148" i="8"/>
  <c r="H148" i="8"/>
  <c r="I148" i="8"/>
  <c r="J148" i="8"/>
  <c r="K148" i="8"/>
  <c r="W148" i="8"/>
  <c r="X148" i="8"/>
  <c r="G149" i="8"/>
  <c r="H149" i="8"/>
  <c r="I149" i="8"/>
  <c r="J149" i="8"/>
  <c r="K149" i="8"/>
  <c r="W149" i="8"/>
  <c r="X149" i="8"/>
  <c r="G150" i="8"/>
  <c r="H150" i="8"/>
  <c r="I150" i="8"/>
  <c r="J150" i="8"/>
  <c r="K150" i="8"/>
  <c r="W150" i="8"/>
  <c r="X150" i="8"/>
  <c r="G151" i="8"/>
  <c r="H151" i="8"/>
  <c r="I151" i="8"/>
  <c r="J151" i="8"/>
  <c r="K151" i="8"/>
  <c r="W151" i="8"/>
  <c r="X151" i="8"/>
  <c r="G152" i="8"/>
  <c r="H152" i="8"/>
  <c r="I152" i="8"/>
  <c r="J152" i="8"/>
  <c r="K152" i="8"/>
  <c r="W152" i="8"/>
  <c r="X152" i="8"/>
  <c r="G153" i="8"/>
  <c r="H153" i="8"/>
  <c r="I153" i="8"/>
  <c r="J153" i="8"/>
  <c r="K153" i="8"/>
  <c r="W153" i="8"/>
  <c r="X153" i="8"/>
  <c r="G154" i="8"/>
  <c r="H154" i="8"/>
  <c r="I154" i="8"/>
  <c r="J154" i="8"/>
  <c r="K154" i="8"/>
  <c r="W154" i="8"/>
  <c r="X154" i="8"/>
  <c r="G155" i="8"/>
  <c r="H155" i="8"/>
  <c r="I155" i="8"/>
  <c r="J155" i="8"/>
  <c r="K155" i="8"/>
  <c r="W155" i="8"/>
  <c r="X155" i="8"/>
  <c r="G156" i="8"/>
  <c r="H156" i="8"/>
  <c r="I156" i="8"/>
  <c r="J156" i="8"/>
  <c r="K156" i="8"/>
  <c r="W156" i="8"/>
  <c r="X156" i="8"/>
  <c r="G157" i="8"/>
  <c r="H157" i="8"/>
  <c r="I157" i="8"/>
  <c r="J157" i="8"/>
  <c r="K157" i="8"/>
  <c r="W157" i="8"/>
  <c r="X157" i="8"/>
  <c r="G158" i="8"/>
  <c r="H158" i="8"/>
  <c r="I158" i="8"/>
  <c r="J158" i="8"/>
  <c r="K158" i="8"/>
  <c r="W158" i="8"/>
  <c r="X158" i="8"/>
  <c r="G159" i="8"/>
  <c r="H159" i="8"/>
  <c r="I159" i="8"/>
  <c r="J159" i="8"/>
  <c r="K159" i="8"/>
  <c r="W159" i="8"/>
  <c r="X159" i="8"/>
  <c r="G160" i="8"/>
  <c r="H160" i="8"/>
  <c r="I160" i="8"/>
  <c r="J160" i="8"/>
  <c r="K160" i="8"/>
  <c r="W160" i="8"/>
  <c r="X160" i="8"/>
  <c r="G161" i="8"/>
  <c r="H161" i="8"/>
  <c r="I161" i="8"/>
  <c r="J161" i="8"/>
  <c r="K161" i="8"/>
  <c r="W161" i="8"/>
  <c r="X161" i="8"/>
  <c r="G162" i="8"/>
  <c r="H162" i="8"/>
  <c r="I162" i="8"/>
  <c r="J162" i="8"/>
  <c r="K162" i="8"/>
  <c r="W162" i="8"/>
  <c r="X162" i="8"/>
  <c r="G163" i="8"/>
  <c r="H163" i="8"/>
  <c r="I163" i="8"/>
  <c r="J163" i="8"/>
  <c r="K163" i="8"/>
  <c r="W163" i="8"/>
  <c r="X163" i="8"/>
  <c r="G164" i="8"/>
  <c r="H164" i="8"/>
  <c r="I164" i="8"/>
  <c r="J164" i="8"/>
  <c r="K164" i="8"/>
  <c r="W164" i="8"/>
  <c r="X164" i="8"/>
  <c r="G165" i="8"/>
  <c r="H165" i="8"/>
  <c r="I165" i="8"/>
  <c r="J165" i="8"/>
  <c r="K165" i="8"/>
  <c r="W165" i="8"/>
  <c r="X165" i="8"/>
  <c r="G166" i="8"/>
  <c r="H166" i="8"/>
  <c r="I166" i="8"/>
  <c r="J166" i="8"/>
  <c r="K166" i="8"/>
  <c r="W166" i="8"/>
  <c r="X166" i="8"/>
  <c r="G167" i="8"/>
  <c r="H167" i="8"/>
  <c r="I167" i="8"/>
  <c r="J167" i="8"/>
  <c r="K167" i="8"/>
  <c r="W167" i="8"/>
  <c r="X167" i="8"/>
  <c r="G168" i="8"/>
  <c r="H168" i="8"/>
  <c r="I168" i="8"/>
  <c r="J168" i="8"/>
  <c r="K168" i="8"/>
  <c r="W168" i="8"/>
  <c r="X168" i="8"/>
  <c r="G169" i="8"/>
  <c r="H169" i="8"/>
  <c r="I169" i="8"/>
  <c r="J169" i="8"/>
  <c r="K169" i="8"/>
  <c r="W169" i="8"/>
  <c r="X169" i="8"/>
  <c r="G170" i="8"/>
  <c r="H170" i="8"/>
  <c r="I170" i="8"/>
  <c r="J170" i="8"/>
  <c r="K170" i="8"/>
  <c r="W170" i="8"/>
  <c r="X170" i="8"/>
  <c r="G171" i="8"/>
  <c r="H171" i="8"/>
  <c r="I171" i="8"/>
  <c r="J171" i="8"/>
  <c r="K171" i="8"/>
  <c r="W171" i="8"/>
  <c r="X171" i="8"/>
  <c r="G172" i="8"/>
  <c r="H172" i="8"/>
  <c r="I172" i="8"/>
  <c r="J172" i="8"/>
  <c r="K172" i="8"/>
  <c r="W172" i="8"/>
  <c r="X172" i="8"/>
  <c r="G173" i="8"/>
  <c r="H173" i="8"/>
  <c r="I173" i="8"/>
  <c r="J173" i="8"/>
  <c r="K173" i="8"/>
  <c r="W173" i="8"/>
  <c r="X173" i="8"/>
  <c r="G174" i="8"/>
  <c r="H174" i="8"/>
  <c r="I174" i="8"/>
  <c r="J174" i="8"/>
  <c r="K174" i="8"/>
  <c r="W174" i="8"/>
  <c r="X174" i="8"/>
  <c r="G175" i="8"/>
  <c r="H175" i="8"/>
  <c r="I175" i="8"/>
  <c r="J175" i="8"/>
  <c r="K175" i="8"/>
  <c r="W175" i="8"/>
  <c r="X175" i="8"/>
  <c r="G176" i="8"/>
  <c r="H176" i="8"/>
  <c r="I176" i="8"/>
  <c r="J176" i="8"/>
  <c r="K176" i="8"/>
  <c r="W176" i="8"/>
  <c r="X176" i="8"/>
  <c r="G177" i="8"/>
  <c r="H177" i="8"/>
  <c r="I177" i="8"/>
  <c r="J177" i="8"/>
  <c r="K177" i="8"/>
  <c r="W177" i="8"/>
  <c r="X177" i="8"/>
  <c r="G178" i="8"/>
  <c r="H178" i="8"/>
  <c r="I178" i="8"/>
  <c r="J178" i="8"/>
  <c r="K178" i="8"/>
  <c r="W178" i="8"/>
  <c r="X178" i="8"/>
  <c r="G179" i="8"/>
  <c r="H179" i="8"/>
  <c r="I179" i="8"/>
  <c r="J179" i="8"/>
  <c r="K179" i="8"/>
  <c r="W179" i="8"/>
  <c r="X179" i="8"/>
  <c r="G180" i="8"/>
  <c r="H180" i="8"/>
  <c r="I180" i="8"/>
  <c r="J180" i="8"/>
  <c r="K180" i="8"/>
  <c r="W180" i="8"/>
  <c r="X180" i="8"/>
  <c r="G181" i="8"/>
  <c r="H181" i="8"/>
  <c r="I181" i="8"/>
  <c r="J181" i="8"/>
  <c r="K181" i="8"/>
  <c r="W181" i="8"/>
  <c r="X181" i="8"/>
  <c r="G182" i="8"/>
  <c r="H182" i="8"/>
  <c r="I182" i="8"/>
  <c r="J182" i="8"/>
  <c r="K182" i="8"/>
  <c r="W182" i="8"/>
  <c r="X182" i="8"/>
  <c r="G183" i="8"/>
  <c r="H183" i="8"/>
  <c r="I183" i="8"/>
  <c r="J183" i="8"/>
  <c r="K183" i="8"/>
  <c r="W183" i="8"/>
  <c r="X183" i="8"/>
  <c r="G184" i="8"/>
  <c r="H184" i="8"/>
  <c r="I184" i="8"/>
  <c r="J184" i="8"/>
  <c r="K184" i="8"/>
  <c r="W184" i="8"/>
  <c r="X184" i="8"/>
  <c r="G185" i="8"/>
  <c r="H185" i="8"/>
  <c r="I185" i="8"/>
  <c r="J185" i="8"/>
  <c r="K185" i="8"/>
  <c r="W185" i="8"/>
  <c r="X185" i="8"/>
  <c r="G186" i="8"/>
  <c r="H186" i="8"/>
  <c r="I186" i="8"/>
  <c r="J186" i="8"/>
  <c r="K186" i="8"/>
  <c r="W186" i="8"/>
  <c r="X186" i="8"/>
  <c r="G187" i="8"/>
  <c r="H187" i="8"/>
  <c r="I187" i="8"/>
  <c r="J187" i="8"/>
  <c r="K187" i="8"/>
  <c r="W187" i="8"/>
  <c r="X187" i="8"/>
  <c r="G188" i="8"/>
  <c r="H188" i="8"/>
  <c r="I188" i="8"/>
  <c r="J188" i="8"/>
  <c r="K188" i="8"/>
  <c r="W188" i="8"/>
  <c r="X188" i="8"/>
  <c r="G189" i="8"/>
  <c r="H189" i="8"/>
  <c r="I189" i="8"/>
  <c r="J189" i="8"/>
  <c r="K189" i="8"/>
  <c r="W189" i="8"/>
  <c r="X189" i="8"/>
  <c r="G190" i="8"/>
  <c r="H190" i="8"/>
  <c r="I190" i="8"/>
  <c r="J190" i="8"/>
  <c r="K190" i="8"/>
  <c r="W190" i="8"/>
  <c r="X190" i="8"/>
  <c r="G191" i="8"/>
  <c r="H191" i="8"/>
  <c r="I191" i="8"/>
  <c r="J191" i="8"/>
  <c r="K191" i="8"/>
  <c r="W191" i="8"/>
  <c r="X191" i="8"/>
  <c r="G192" i="8"/>
  <c r="H192" i="8"/>
  <c r="I192" i="8"/>
  <c r="J192" i="8"/>
  <c r="K192" i="8"/>
  <c r="W192" i="8"/>
  <c r="X192" i="8"/>
  <c r="G193" i="8"/>
  <c r="H193" i="8"/>
  <c r="I193" i="8"/>
  <c r="J193" i="8"/>
  <c r="K193" i="8"/>
  <c r="W193" i="8"/>
  <c r="X193" i="8"/>
  <c r="G194" i="8"/>
  <c r="H194" i="8"/>
  <c r="I194" i="8"/>
  <c r="J194" i="8"/>
  <c r="K194" i="8"/>
  <c r="W194" i="8"/>
  <c r="X194" i="8"/>
  <c r="G195" i="8"/>
  <c r="H195" i="8"/>
  <c r="I195" i="8"/>
  <c r="J195" i="8"/>
  <c r="K195" i="8"/>
  <c r="W195" i="8"/>
  <c r="X195" i="8"/>
  <c r="G196" i="8"/>
  <c r="H196" i="8"/>
  <c r="I196" i="8"/>
  <c r="J196" i="8"/>
  <c r="K196" i="8"/>
  <c r="W196" i="8"/>
  <c r="X196" i="8"/>
  <c r="G197" i="8"/>
  <c r="H197" i="8"/>
  <c r="I197" i="8"/>
  <c r="J197" i="8"/>
  <c r="K197" i="8"/>
  <c r="W197" i="8"/>
  <c r="X197" i="8"/>
  <c r="G198" i="8"/>
  <c r="H198" i="8"/>
  <c r="I198" i="8"/>
  <c r="J198" i="8"/>
  <c r="K198" i="8"/>
  <c r="W198" i="8"/>
  <c r="X198" i="8"/>
  <c r="G199" i="8"/>
  <c r="H199" i="8"/>
  <c r="I199" i="8"/>
  <c r="J199" i="8"/>
  <c r="K199" i="8"/>
  <c r="W199" i="8"/>
  <c r="X199" i="8"/>
  <c r="G200" i="8"/>
  <c r="H200" i="8"/>
  <c r="I200" i="8"/>
  <c r="J200" i="8"/>
  <c r="K200" i="8"/>
  <c r="W200" i="8"/>
  <c r="X200" i="8"/>
  <c r="G201" i="8"/>
  <c r="H201" i="8"/>
  <c r="I201" i="8"/>
  <c r="J201" i="8"/>
  <c r="K201" i="8"/>
  <c r="W201" i="8"/>
  <c r="X201" i="8"/>
  <c r="G202" i="8"/>
  <c r="H202" i="8"/>
  <c r="I202" i="8"/>
  <c r="J202" i="8"/>
  <c r="K202" i="8"/>
  <c r="W202" i="8"/>
  <c r="X202" i="8"/>
  <c r="G203" i="8"/>
  <c r="H203" i="8"/>
  <c r="I203" i="8"/>
  <c r="J203" i="8"/>
  <c r="K203" i="8"/>
  <c r="W203" i="8"/>
  <c r="X203" i="8"/>
  <c r="G204" i="8"/>
  <c r="H204" i="8"/>
  <c r="I204" i="8"/>
  <c r="J204" i="8"/>
  <c r="K204" i="8"/>
  <c r="W204" i="8"/>
  <c r="X204" i="8"/>
  <c r="G205" i="8"/>
  <c r="H205" i="8"/>
  <c r="I205" i="8"/>
  <c r="J205" i="8"/>
  <c r="K205" i="8"/>
  <c r="W205" i="8"/>
  <c r="X205" i="8"/>
  <c r="G206" i="8"/>
  <c r="H206" i="8"/>
  <c r="I206" i="8"/>
  <c r="J206" i="8"/>
  <c r="K206" i="8"/>
  <c r="W206" i="8"/>
  <c r="X206" i="8"/>
  <c r="G207" i="8"/>
  <c r="H207" i="8"/>
  <c r="I207" i="8"/>
  <c r="J207" i="8"/>
  <c r="K207" i="8"/>
  <c r="W207" i="8"/>
  <c r="X207" i="8"/>
  <c r="G208" i="8"/>
  <c r="H208" i="8"/>
  <c r="I208" i="8"/>
  <c r="J208" i="8"/>
  <c r="K208" i="8"/>
  <c r="W208" i="8"/>
  <c r="X208" i="8"/>
  <c r="G209" i="8"/>
  <c r="H209" i="8"/>
  <c r="I209" i="8"/>
  <c r="J209" i="8"/>
  <c r="K209" i="8"/>
  <c r="W209" i="8"/>
  <c r="X209" i="8"/>
  <c r="G210" i="8"/>
  <c r="H210" i="8"/>
  <c r="I210" i="8"/>
  <c r="J210" i="8"/>
  <c r="K210" i="8"/>
  <c r="W210" i="8"/>
  <c r="X210" i="8"/>
  <c r="G211" i="8"/>
  <c r="H211" i="8"/>
  <c r="I211" i="8"/>
  <c r="J211" i="8"/>
  <c r="K211" i="8"/>
  <c r="W211" i="8"/>
  <c r="X211" i="8"/>
  <c r="G212" i="8"/>
  <c r="H212" i="8"/>
  <c r="I212" i="8"/>
  <c r="J212" i="8"/>
  <c r="K212" i="8"/>
  <c r="W212" i="8"/>
  <c r="X212" i="8"/>
  <c r="G213" i="8"/>
  <c r="H213" i="8"/>
  <c r="I213" i="8"/>
  <c r="J213" i="8"/>
  <c r="K213" i="8"/>
  <c r="W213" i="8"/>
  <c r="X213" i="8"/>
  <c r="G214" i="8"/>
  <c r="H214" i="8"/>
  <c r="I214" i="8"/>
  <c r="J214" i="8"/>
  <c r="K214" i="8"/>
  <c r="W214" i="8"/>
  <c r="X214" i="8"/>
  <c r="G215" i="8"/>
  <c r="H215" i="8"/>
  <c r="I215" i="8"/>
  <c r="J215" i="8"/>
  <c r="K215" i="8"/>
  <c r="W215" i="8"/>
  <c r="X215" i="8"/>
  <c r="G216" i="8"/>
  <c r="H216" i="8"/>
  <c r="I216" i="8"/>
  <c r="J216" i="8"/>
  <c r="K216" i="8"/>
  <c r="W216" i="8"/>
  <c r="X216" i="8"/>
  <c r="G217" i="8"/>
  <c r="H217" i="8"/>
  <c r="I217" i="8"/>
  <c r="J217" i="8"/>
  <c r="K217" i="8"/>
  <c r="W217" i="8"/>
  <c r="X217" i="8"/>
  <c r="G218" i="8"/>
  <c r="H218" i="8"/>
  <c r="I218" i="8"/>
  <c r="J218" i="8"/>
  <c r="K218" i="8"/>
  <c r="W218" i="8"/>
  <c r="X218" i="8"/>
  <c r="G219" i="8"/>
  <c r="H219" i="8"/>
  <c r="I219" i="8"/>
  <c r="J219" i="8"/>
  <c r="K219" i="8"/>
  <c r="W219" i="8"/>
  <c r="X219" i="8"/>
  <c r="G220" i="8"/>
  <c r="H220" i="8"/>
  <c r="I220" i="8"/>
  <c r="J220" i="8"/>
  <c r="K220" i="8"/>
  <c r="W220" i="8"/>
  <c r="X220" i="8"/>
  <c r="G221" i="8"/>
  <c r="H221" i="8"/>
  <c r="I221" i="8"/>
  <c r="J221" i="8"/>
  <c r="K221" i="8"/>
  <c r="W221" i="8"/>
  <c r="X221" i="8"/>
  <c r="G222" i="8"/>
  <c r="H222" i="8"/>
  <c r="I222" i="8"/>
  <c r="J222" i="8"/>
  <c r="K222" i="8"/>
  <c r="W222" i="8"/>
  <c r="X222" i="8"/>
  <c r="G223" i="8"/>
  <c r="H223" i="8"/>
  <c r="I223" i="8"/>
  <c r="J223" i="8"/>
  <c r="K223" i="8"/>
  <c r="W223" i="8"/>
  <c r="X223" i="8"/>
  <c r="G224" i="8"/>
  <c r="H224" i="8"/>
  <c r="I224" i="8"/>
  <c r="J224" i="8"/>
  <c r="K224" i="8"/>
  <c r="W224" i="8"/>
  <c r="X224" i="8"/>
  <c r="G225" i="8"/>
  <c r="H225" i="8"/>
  <c r="I225" i="8"/>
  <c r="J225" i="8"/>
  <c r="K225" i="8"/>
  <c r="W225" i="8"/>
  <c r="X225" i="8"/>
  <c r="G226" i="8"/>
  <c r="H226" i="8"/>
  <c r="I226" i="8"/>
  <c r="J226" i="8"/>
  <c r="K226" i="8"/>
  <c r="W226" i="8"/>
  <c r="X226" i="8"/>
  <c r="G227" i="8"/>
  <c r="H227" i="8"/>
  <c r="I227" i="8"/>
  <c r="J227" i="8"/>
  <c r="K227" i="8"/>
  <c r="W227" i="8"/>
  <c r="X227" i="8"/>
  <c r="G228" i="8"/>
  <c r="H228" i="8"/>
  <c r="I228" i="8"/>
  <c r="J228" i="8"/>
  <c r="K228" i="8"/>
  <c r="W228" i="8"/>
  <c r="X228" i="8"/>
  <c r="G229" i="8"/>
  <c r="H229" i="8"/>
  <c r="I229" i="8"/>
  <c r="J229" i="8"/>
  <c r="K229" i="8"/>
  <c r="W229" i="8"/>
  <c r="X229" i="8"/>
  <c r="G230" i="8"/>
  <c r="H230" i="8"/>
  <c r="I230" i="8"/>
  <c r="J230" i="8"/>
  <c r="K230" i="8"/>
  <c r="W230" i="8"/>
  <c r="X230" i="8"/>
  <c r="G231" i="8"/>
  <c r="H231" i="8"/>
  <c r="I231" i="8"/>
  <c r="J231" i="8"/>
  <c r="K231" i="8"/>
  <c r="W231" i="8"/>
  <c r="X231" i="8"/>
  <c r="G232" i="8"/>
  <c r="H232" i="8"/>
  <c r="I232" i="8"/>
  <c r="J232" i="8"/>
  <c r="K232" i="8"/>
  <c r="W232" i="8"/>
  <c r="X232" i="8"/>
  <c r="G233" i="8"/>
  <c r="H233" i="8"/>
  <c r="I233" i="8"/>
  <c r="J233" i="8"/>
  <c r="K233" i="8"/>
  <c r="W233" i="8"/>
  <c r="X233" i="8"/>
  <c r="G234" i="8"/>
  <c r="H234" i="8"/>
  <c r="I234" i="8"/>
  <c r="J234" i="8"/>
  <c r="K234" i="8"/>
  <c r="W234" i="8"/>
  <c r="X234" i="8"/>
  <c r="G235" i="8"/>
  <c r="H235" i="8"/>
  <c r="I235" i="8"/>
  <c r="J235" i="8"/>
  <c r="K235" i="8"/>
  <c r="W235" i="8"/>
  <c r="X235" i="8"/>
  <c r="G236" i="8"/>
  <c r="H236" i="8"/>
  <c r="I236" i="8"/>
  <c r="J236" i="8"/>
  <c r="K236" i="8"/>
  <c r="W236" i="8"/>
  <c r="X236" i="8"/>
  <c r="G237" i="8"/>
  <c r="H237" i="8"/>
  <c r="I237" i="8"/>
  <c r="J237" i="8"/>
  <c r="K237" i="8"/>
  <c r="W237" i="8"/>
  <c r="X237" i="8"/>
  <c r="G238" i="8"/>
  <c r="H238" i="8"/>
  <c r="I238" i="8"/>
  <c r="J238" i="8"/>
  <c r="K238" i="8"/>
  <c r="W238" i="8"/>
  <c r="X238" i="8"/>
  <c r="G239" i="8"/>
  <c r="H239" i="8"/>
  <c r="I239" i="8"/>
  <c r="J239" i="8"/>
  <c r="K239" i="8"/>
  <c r="W239" i="8"/>
  <c r="X239" i="8"/>
  <c r="G240" i="8"/>
  <c r="H240" i="8"/>
  <c r="I240" i="8"/>
  <c r="J240" i="8"/>
  <c r="K240" i="8"/>
  <c r="W240" i="8"/>
  <c r="X240" i="8"/>
  <c r="G241" i="8"/>
  <c r="H241" i="8"/>
  <c r="I241" i="8"/>
  <c r="J241" i="8"/>
  <c r="K241" i="8"/>
  <c r="W241" i="8"/>
  <c r="X241" i="8"/>
  <c r="G242" i="8"/>
  <c r="H242" i="8"/>
  <c r="I242" i="8"/>
  <c r="J242" i="8"/>
  <c r="K242" i="8"/>
  <c r="W242" i="8"/>
  <c r="X242" i="8"/>
  <c r="G243" i="8"/>
  <c r="H243" i="8"/>
  <c r="I243" i="8"/>
  <c r="J243" i="8"/>
  <c r="K243" i="8"/>
  <c r="W243" i="8"/>
  <c r="X243" i="8"/>
  <c r="G244" i="8"/>
  <c r="H244" i="8"/>
  <c r="I244" i="8"/>
  <c r="J244" i="8"/>
  <c r="K244" i="8"/>
  <c r="W244" i="8"/>
  <c r="X244" i="8"/>
  <c r="G245" i="8"/>
  <c r="H245" i="8"/>
  <c r="I245" i="8"/>
  <c r="J245" i="8"/>
  <c r="K245" i="8"/>
  <c r="W245" i="8"/>
  <c r="X245" i="8"/>
  <c r="G246" i="8"/>
  <c r="H246" i="8"/>
  <c r="I246" i="8"/>
  <c r="J246" i="8"/>
  <c r="K246" i="8"/>
  <c r="W246" i="8"/>
  <c r="X246" i="8"/>
  <c r="G247" i="8"/>
  <c r="H247" i="8"/>
  <c r="I247" i="8"/>
  <c r="J247" i="8"/>
  <c r="K247" i="8"/>
  <c r="W247" i="8"/>
  <c r="X247" i="8"/>
  <c r="G248" i="8"/>
  <c r="H248" i="8"/>
  <c r="I248" i="8"/>
  <c r="J248" i="8"/>
  <c r="K248" i="8"/>
  <c r="W248" i="8"/>
  <c r="X248" i="8"/>
  <c r="G249" i="8"/>
  <c r="H249" i="8"/>
  <c r="I249" i="8"/>
  <c r="J249" i="8"/>
  <c r="K249" i="8"/>
  <c r="W249" i="8"/>
  <c r="X249" i="8"/>
  <c r="G250" i="8"/>
  <c r="H250" i="8"/>
  <c r="I250" i="8"/>
  <c r="J250" i="8"/>
  <c r="K250" i="8"/>
  <c r="W250" i="8"/>
  <c r="X250" i="8"/>
  <c r="G251" i="8"/>
  <c r="H251" i="8"/>
  <c r="I251" i="8"/>
  <c r="J251" i="8"/>
  <c r="K251" i="8"/>
  <c r="W251" i="8"/>
  <c r="X251" i="8"/>
  <c r="G252" i="8"/>
  <c r="H252" i="8"/>
  <c r="I252" i="8"/>
  <c r="J252" i="8"/>
  <c r="K252" i="8"/>
  <c r="W252" i="8"/>
  <c r="X252" i="8"/>
  <c r="G253" i="8"/>
  <c r="H253" i="8"/>
  <c r="I253" i="8"/>
  <c r="J253" i="8"/>
  <c r="K253" i="8"/>
  <c r="W253" i="8"/>
  <c r="X253" i="8"/>
  <c r="G254" i="8"/>
  <c r="H254" i="8"/>
  <c r="I254" i="8"/>
  <c r="J254" i="8"/>
  <c r="K254" i="8"/>
  <c r="W254" i="8"/>
  <c r="X254" i="8"/>
  <c r="G255" i="8"/>
  <c r="H255" i="8"/>
  <c r="I255" i="8"/>
  <c r="J255" i="8"/>
  <c r="K255" i="8"/>
  <c r="W255" i="8"/>
  <c r="X255" i="8"/>
  <c r="G256" i="8"/>
  <c r="H256" i="8"/>
  <c r="I256" i="8"/>
  <c r="J256" i="8"/>
  <c r="K256" i="8"/>
  <c r="W256" i="8"/>
  <c r="X256" i="8"/>
  <c r="G257" i="8"/>
  <c r="H257" i="8"/>
  <c r="I257" i="8"/>
  <c r="J257" i="8"/>
  <c r="K257" i="8"/>
  <c r="W257" i="8"/>
  <c r="X257" i="8"/>
  <c r="G258" i="8"/>
  <c r="H258" i="8"/>
  <c r="I258" i="8"/>
  <c r="J258" i="8"/>
  <c r="K258" i="8"/>
  <c r="W258" i="8"/>
  <c r="X258" i="8"/>
  <c r="G259" i="8"/>
  <c r="H259" i="8"/>
  <c r="I259" i="8"/>
  <c r="J259" i="8"/>
  <c r="K259" i="8"/>
  <c r="W259" i="8"/>
  <c r="X259" i="8"/>
  <c r="G260" i="8"/>
  <c r="H260" i="8"/>
  <c r="I260" i="8"/>
  <c r="J260" i="8"/>
  <c r="K260" i="8"/>
  <c r="W260" i="8"/>
  <c r="X260" i="8"/>
  <c r="G261" i="8"/>
  <c r="H261" i="8"/>
  <c r="I261" i="8"/>
  <c r="J261" i="8"/>
  <c r="K261" i="8"/>
  <c r="W261" i="8"/>
  <c r="X261" i="8"/>
  <c r="G262" i="8"/>
  <c r="H262" i="8"/>
  <c r="I262" i="8"/>
  <c r="J262" i="8"/>
  <c r="K262" i="8"/>
  <c r="W262" i="8"/>
  <c r="X262" i="8"/>
  <c r="G263" i="8"/>
  <c r="H263" i="8"/>
  <c r="I263" i="8"/>
  <c r="J263" i="8"/>
  <c r="K263" i="8"/>
  <c r="W263" i="8"/>
  <c r="X263" i="8"/>
  <c r="G264" i="8"/>
  <c r="H264" i="8"/>
  <c r="I264" i="8"/>
  <c r="J264" i="8"/>
  <c r="K264" i="8"/>
  <c r="W264" i="8"/>
  <c r="X264" i="8"/>
  <c r="G265" i="8"/>
  <c r="H265" i="8"/>
  <c r="I265" i="8"/>
  <c r="J265" i="8"/>
  <c r="K265" i="8"/>
  <c r="W265" i="8"/>
  <c r="X265" i="8"/>
  <c r="G266" i="8"/>
  <c r="H266" i="8"/>
  <c r="I266" i="8"/>
  <c r="J266" i="8"/>
  <c r="K266" i="8"/>
  <c r="W266" i="8"/>
  <c r="X266" i="8"/>
  <c r="G267" i="8"/>
  <c r="H267" i="8"/>
  <c r="I267" i="8"/>
  <c r="J267" i="8"/>
  <c r="K267" i="8"/>
  <c r="W267" i="8"/>
  <c r="X267" i="8"/>
  <c r="G268" i="8"/>
  <c r="H268" i="8"/>
  <c r="I268" i="8"/>
  <c r="J268" i="8"/>
  <c r="K268" i="8"/>
  <c r="W268" i="8"/>
  <c r="X268" i="8"/>
  <c r="G269" i="8"/>
  <c r="H269" i="8"/>
  <c r="I269" i="8"/>
  <c r="J269" i="8"/>
  <c r="K269" i="8"/>
  <c r="W269" i="8"/>
  <c r="X269" i="8"/>
  <c r="G270" i="8"/>
  <c r="H270" i="8"/>
  <c r="I270" i="8"/>
  <c r="J270" i="8"/>
  <c r="K270" i="8"/>
  <c r="W270" i="8"/>
  <c r="X270" i="8"/>
  <c r="G271" i="8"/>
  <c r="H271" i="8"/>
  <c r="I271" i="8"/>
  <c r="J271" i="8"/>
  <c r="K271" i="8"/>
  <c r="W271" i="8"/>
  <c r="X271" i="8"/>
  <c r="G272" i="8"/>
  <c r="H272" i="8"/>
  <c r="I272" i="8"/>
  <c r="J272" i="8"/>
  <c r="K272" i="8"/>
  <c r="W272" i="8"/>
  <c r="X272" i="8"/>
  <c r="G273" i="8"/>
  <c r="H273" i="8"/>
  <c r="I273" i="8"/>
  <c r="J273" i="8"/>
  <c r="K273" i="8"/>
  <c r="W273" i="8"/>
  <c r="X273" i="8"/>
  <c r="G274" i="8"/>
  <c r="H274" i="8"/>
  <c r="I274" i="8"/>
  <c r="J274" i="8"/>
  <c r="K274" i="8"/>
  <c r="W274" i="8"/>
  <c r="X274" i="8"/>
  <c r="G275" i="8"/>
  <c r="H275" i="8"/>
  <c r="I275" i="8"/>
  <c r="J275" i="8"/>
  <c r="K275" i="8"/>
  <c r="W275" i="8"/>
  <c r="X275" i="8"/>
  <c r="G276" i="8"/>
  <c r="H276" i="8"/>
  <c r="I276" i="8"/>
  <c r="J276" i="8"/>
  <c r="K276" i="8"/>
  <c r="W276" i="8"/>
  <c r="X276" i="8"/>
  <c r="G277" i="8"/>
  <c r="H277" i="8"/>
  <c r="I277" i="8"/>
  <c r="J277" i="8"/>
  <c r="K277" i="8"/>
  <c r="W277" i="8"/>
  <c r="X277" i="8"/>
  <c r="G278" i="8"/>
  <c r="H278" i="8"/>
  <c r="I278" i="8"/>
  <c r="J278" i="8"/>
  <c r="K278" i="8"/>
  <c r="W278" i="8"/>
  <c r="X278" i="8"/>
  <c r="G279" i="8"/>
  <c r="H279" i="8"/>
  <c r="I279" i="8"/>
  <c r="J279" i="8"/>
  <c r="K279" i="8"/>
  <c r="W279" i="8"/>
  <c r="X279" i="8"/>
  <c r="G280" i="8"/>
  <c r="H280" i="8"/>
  <c r="I280" i="8"/>
  <c r="J280" i="8"/>
  <c r="K280" i="8"/>
  <c r="W280" i="8"/>
  <c r="X280" i="8"/>
  <c r="G281" i="8"/>
  <c r="H281" i="8"/>
  <c r="I281" i="8"/>
  <c r="J281" i="8"/>
  <c r="K281" i="8"/>
  <c r="W281" i="8"/>
  <c r="X281" i="8"/>
  <c r="G282" i="8"/>
  <c r="H282" i="8"/>
  <c r="I282" i="8"/>
  <c r="J282" i="8"/>
  <c r="K282" i="8"/>
  <c r="W282" i="8"/>
  <c r="X282" i="8"/>
  <c r="G283" i="8"/>
  <c r="H283" i="8"/>
  <c r="I283" i="8"/>
  <c r="J283" i="8"/>
  <c r="K283" i="8"/>
  <c r="W283" i="8"/>
  <c r="X283" i="8"/>
  <c r="G284" i="8"/>
  <c r="H284" i="8"/>
  <c r="I284" i="8"/>
  <c r="J284" i="8"/>
  <c r="K284" i="8"/>
  <c r="W284" i="8"/>
  <c r="X284" i="8"/>
  <c r="G285" i="8"/>
  <c r="H285" i="8"/>
  <c r="I285" i="8"/>
  <c r="J285" i="8"/>
  <c r="K285" i="8"/>
  <c r="W285" i="8"/>
  <c r="X285" i="8"/>
  <c r="G286" i="8"/>
  <c r="H286" i="8"/>
  <c r="I286" i="8"/>
  <c r="J286" i="8"/>
  <c r="K286" i="8"/>
  <c r="W286" i="8"/>
  <c r="X286" i="8"/>
  <c r="G287" i="8"/>
  <c r="H287" i="8"/>
  <c r="I287" i="8"/>
  <c r="J287" i="8"/>
  <c r="K287" i="8"/>
  <c r="W287" i="8"/>
  <c r="X287" i="8"/>
  <c r="G288" i="8"/>
  <c r="H288" i="8"/>
  <c r="I288" i="8"/>
  <c r="J288" i="8"/>
  <c r="K288" i="8"/>
  <c r="W288" i="8"/>
  <c r="X288" i="8"/>
  <c r="G289" i="8"/>
  <c r="H289" i="8"/>
  <c r="I289" i="8"/>
  <c r="J289" i="8"/>
  <c r="K289" i="8"/>
  <c r="W289" i="8"/>
  <c r="X289" i="8"/>
  <c r="G290" i="8"/>
  <c r="H290" i="8"/>
  <c r="I290" i="8"/>
  <c r="J290" i="8"/>
  <c r="K290" i="8"/>
  <c r="W290" i="8"/>
  <c r="X290" i="8"/>
  <c r="G291" i="8"/>
  <c r="H291" i="8"/>
  <c r="I291" i="8"/>
  <c r="J291" i="8"/>
  <c r="K291" i="8"/>
  <c r="W291" i="8"/>
  <c r="X291" i="8"/>
  <c r="G292" i="8"/>
  <c r="H292" i="8"/>
  <c r="I292" i="8"/>
  <c r="J292" i="8"/>
  <c r="K292" i="8"/>
  <c r="W292" i="8"/>
  <c r="X292" i="8"/>
  <c r="G293" i="8"/>
  <c r="H293" i="8"/>
  <c r="I293" i="8"/>
  <c r="J293" i="8"/>
  <c r="K293" i="8"/>
  <c r="W293" i="8"/>
  <c r="X293" i="8"/>
  <c r="G294" i="8"/>
  <c r="H294" i="8"/>
  <c r="I294" i="8"/>
  <c r="J294" i="8"/>
  <c r="K294" i="8"/>
  <c r="W294" i="8"/>
  <c r="X294" i="8"/>
  <c r="G295" i="8"/>
  <c r="H295" i="8"/>
  <c r="I295" i="8"/>
  <c r="J295" i="8"/>
  <c r="K295" i="8"/>
  <c r="W295" i="8"/>
  <c r="X295" i="8"/>
  <c r="G296" i="8"/>
  <c r="H296" i="8"/>
  <c r="I296" i="8"/>
  <c r="J296" i="8"/>
  <c r="K296" i="8"/>
  <c r="W296" i="8"/>
  <c r="X296" i="8"/>
  <c r="G297" i="8"/>
  <c r="H297" i="8"/>
  <c r="I297" i="8"/>
  <c r="J297" i="8"/>
  <c r="K297" i="8"/>
  <c r="W297" i="8"/>
  <c r="X297" i="8"/>
  <c r="G298" i="8"/>
  <c r="H298" i="8"/>
  <c r="I298" i="8"/>
  <c r="J298" i="8"/>
  <c r="K298" i="8"/>
  <c r="W298" i="8"/>
  <c r="X298" i="8"/>
  <c r="G299" i="8"/>
  <c r="H299" i="8"/>
  <c r="I299" i="8"/>
  <c r="J299" i="8"/>
  <c r="K299" i="8"/>
  <c r="W299" i="8"/>
  <c r="X299" i="8"/>
  <c r="G300" i="8"/>
  <c r="H300" i="8"/>
  <c r="I300" i="8"/>
  <c r="J300" i="8"/>
  <c r="K300" i="8"/>
  <c r="W300" i="8"/>
  <c r="X300" i="8"/>
  <c r="G301" i="8"/>
  <c r="H301" i="8"/>
  <c r="I301" i="8"/>
  <c r="J301" i="8"/>
  <c r="K301" i="8"/>
  <c r="W301" i="8"/>
  <c r="X301" i="8"/>
  <c r="W19" i="8"/>
  <c r="X19" i="8"/>
  <c r="W20" i="8"/>
  <c r="X20" i="8"/>
  <c r="W21" i="8"/>
  <c r="X21" i="8"/>
  <c r="W22" i="8"/>
  <c r="X22" i="8"/>
  <c r="W23" i="8"/>
  <c r="X23" i="8"/>
  <c r="W24" i="8"/>
  <c r="X24" i="8"/>
  <c r="W25" i="8"/>
  <c r="X25" i="8"/>
  <c r="W26" i="8"/>
  <c r="X26" i="8"/>
  <c r="W27" i="8"/>
  <c r="X27" i="8"/>
  <c r="W28" i="8"/>
  <c r="X28" i="8"/>
  <c r="W29" i="8"/>
  <c r="X29" i="8"/>
  <c r="W30" i="8"/>
  <c r="X30" i="8"/>
  <c r="W31" i="8"/>
  <c r="X31" i="8"/>
  <c r="W32" i="8"/>
  <c r="X32" i="8"/>
  <c r="W33" i="8"/>
  <c r="X33" i="8"/>
  <c r="W34" i="8"/>
  <c r="X34" i="8"/>
  <c r="W35" i="8"/>
  <c r="X35" i="8"/>
  <c r="W36" i="8"/>
  <c r="X36" i="8"/>
  <c r="W37" i="8"/>
  <c r="X37" i="8"/>
  <c r="W38" i="8"/>
  <c r="X38" i="8"/>
  <c r="W39" i="8"/>
  <c r="X39" i="8"/>
  <c r="W40" i="8"/>
  <c r="X40" i="8"/>
  <c r="W41" i="8"/>
  <c r="X41" i="8"/>
  <c r="W42" i="8"/>
  <c r="X42" i="8"/>
  <c r="W43" i="8"/>
  <c r="X43" i="8"/>
  <c r="W44" i="8"/>
  <c r="X44" i="8"/>
  <c r="W45" i="8"/>
  <c r="X45" i="8"/>
  <c r="W46" i="8"/>
  <c r="X46" i="8"/>
  <c r="W47" i="8"/>
  <c r="X47" i="8"/>
  <c r="W48" i="8"/>
  <c r="X48" i="8"/>
  <c r="W49" i="8"/>
  <c r="X49" i="8"/>
  <c r="W50" i="8"/>
  <c r="X50" i="8"/>
  <c r="W51" i="8"/>
  <c r="X51" i="8"/>
  <c r="W52" i="8"/>
  <c r="X52" i="8"/>
  <c r="W53" i="8"/>
  <c r="X53" i="8"/>
  <c r="W54" i="8"/>
  <c r="X54" i="8"/>
  <c r="W55" i="8"/>
  <c r="X55" i="8"/>
  <c r="W56" i="8"/>
  <c r="X56" i="8"/>
  <c r="W57" i="8"/>
  <c r="X57" i="8"/>
  <c r="W58" i="8"/>
  <c r="X58" i="8"/>
  <c r="W59" i="8"/>
  <c r="X59" i="8"/>
  <c r="W60" i="8"/>
  <c r="X60" i="8"/>
  <c r="X10" i="8"/>
  <c r="O10" i="8" s="1"/>
  <c r="W10" i="8"/>
  <c r="G10" i="8" s="1"/>
  <c r="I10" i="8" s="1"/>
  <c r="M10" i="8" l="1"/>
  <c r="N10" i="8" s="1"/>
  <c r="H10" i="8"/>
  <c r="P10" i="8" l="1"/>
  <c r="K60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G51" i="8" l="1"/>
  <c r="G52" i="8"/>
  <c r="G53" i="8"/>
  <c r="G54" i="8"/>
  <c r="G55" i="8"/>
  <c r="G56" i="8"/>
  <c r="G57" i="8"/>
  <c r="G58" i="8"/>
  <c r="G59" i="8"/>
  <c r="G60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X18" i="8"/>
  <c r="O18" i="8" s="1"/>
  <c r="W18" i="8"/>
  <c r="X17" i="8"/>
  <c r="O17" i="8" s="1"/>
  <c r="W17" i="8"/>
  <c r="M17" i="8" s="1"/>
  <c r="X16" i="8"/>
  <c r="O16" i="8" s="1"/>
  <c r="W16" i="8"/>
  <c r="X15" i="8"/>
  <c r="O15" i="8" s="1"/>
  <c r="W15" i="8"/>
  <c r="X14" i="8"/>
  <c r="O14" i="8" s="1"/>
  <c r="W14" i="8"/>
  <c r="X13" i="8"/>
  <c r="O13" i="8" s="1"/>
  <c r="W13" i="8"/>
  <c r="X12" i="8"/>
  <c r="O12" i="8" s="1"/>
  <c r="W12" i="8"/>
  <c r="X11" i="8"/>
  <c r="O11" i="8" s="1"/>
  <c r="W11" i="8"/>
  <c r="U5" i="8" l="1"/>
  <c r="G16" i="8"/>
  <c r="I16" i="8" s="1"/>
  <c r="M16" i="8"/>
  <c r="G12" i="8"/>
  <c r="I12" i="8" s="1"/>
  <c r="M12" i="8"/>
  <c r="G18" i="8"/>
  <c r="I18" i="8" s="1"/>
  <c r="M18" i="8"/>
  <c r="G14" i="8"/>
  <c r="I14" i="8" s="1"/>
  <c r="M14" i="8"/>
  <c r="G11" i="8"/>
  <c r="I11" i="8" s="1"/>
  <c r="M11" i="8"/>
  <c r="G13" i="8"/>
  <c r="H13" i="8" s="1"/>
  <c r="J13" i="8" s="1"/>
  <c r="M13" i="8"/>
  <c r="G15" i="8"/>
  <c r="I15" i="8" s="1"/>
  <c r="M15" i="8"/>
  <c r="G17" i="8"/>
  <c r="H17" i="8" s="1"/>
  <c r="J17" i="8" s="1"/>
  <c r="J10" i="8"/>
  <c r="H16" i="8"/>
  <c r="J16" i="8" s="1"/>
  <c r="H11" i="8" l="1"/>
  <c r="J11" i="8" s="1"/>
  <c r="K11" i="8" s="1"/>
  <c r="H18" i="8"/>
  <c r="J18" i="8" s="1"/>
  <c r="H15" i="8"/>
  <c r="J15" i="8" s="1"/>
  <c r="K15" i="8" s="1"/>
  <c r="N11" i="8"/>
  <c r="I13" i="8"/>
  <c r="K13" i="8" s="1"/>
  <c r="N15" i="8"/>
  <c r="P15" i="8" s="1"/>
  <c r="N18" i="8"/>
  <c r="P18" i="8" s="1"/>
  <c r="N16" i="8"/>
  <c r="P16" i="8" s="1"/>
  <c r="H14" i="8"/>
  <c r="J14" i="8" s="1"/>
  <c r="K14" i="8" s="1"/>
  <c r="N13" i="8"/>
  <c r="P13" i="8" s="1"/>
  <c r="N14" i="8"/>
  <c r="P14" i="8" s="1"/>
  <c r="N12" i="8"/>
  <c r="P12" i="8" s="1"/>
  <c r="N17" i="8"/>
  <c r="P17" i="8" s="1"/>
  <c r="I17" i="8"/>
  <c r="K17" i="8" s="1"/>
  <c r="H12" i="8"/>
  <c r="J12" i="8" s="1"/>
  <c r="K12" i="8" s="1"/>
  <c r="K18" i="8"/>
  <c r="K16" i="8"/>
  <c r="K10" i="8"/>
  <c r="P11" i="8" l="1"/>
  <c r="U3" i="8" s="1"/>
  <c r="U4" i="8"/>
  <c r="L10" i="8"/>
  <c r="U10" i="8" s="1"/>
  <c r="R10" i="8"/>
  <c r="S10" i="8" s="1"/>
  <c r="T13" i="8"/>
  <c r="T16" i="8"/>
  <c r="T14" i="8"/>
  <c r="T12" i="8"/>
  <c r="T17" i="8"/>
  <c r="T10" i="8" l="1"/>
  <c r="T15" i="8"/>
  <c r="U2" i="8"/>
  <c r="T11" i="8"/>
  <c r="U1" i="8" l="1"/>
  <c r="U6" i="8" s="1"/>
</calcChain>
</file>

<file path=xl/sharedStrings.xml><?xml version="1.0" encoding="utf-8"?>
<sst xmlns="http://schemas.openxmlformats.org/spreadsheetml/2006/main" count="504" uniqueCount="186">
  <si>
    <t>Infant</t>
  </si>
  <si>
    <t>Toddler</t>
  </si>
  <si>
    <t>Preschool</t>
  </si>
  <si>
    <t>Care Level</t>
  </si>
  <si>
    <t>School</t>
  </si>
  <si>
    <t>Child Name</t>
  </si>
  <si>
    <t>Child UPI</t>
  </si>
  <si>
    <t>Provider Name:</t>
  </si>
  <si>
    <t>Total Days:</t>
  </si>
  <si>
    <t>Washoe</t>
  </si>
  <si>
    <t>Rural</t>
  </si>
  <si>
    <t>Clark</t>
  </si>
  <si>
    <t>Star Level:</t>
  </si>
  <si>
    <t>Month:</t>
  </si>
  <si>
    <t>Year:</t>
  </si>
  <si>
    <t>Region:</t>
  </si>
  <si>
    <t>PT Days</t>
  </si>
  <si>
    <t>FT Days</t>
  </si>
  <si>
    <t>Carson/Douglas</t>
  </si>
  <si>
    <t>2-Star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</si>
  <si>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</si>
  <si>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</si>
  <si>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</si>
  <si>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</si>
  <si>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</si>
  <si>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</si>
  <si>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</si>
  <si>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</si>
  <si>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</si>
  <si>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</si>
  <si>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</si>
  <si>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</si>
  <si>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Carson/Douglas,Preschool</t>
  </si>
  <si>
    <t>Carson/Douglas,School</t>
  </si>
  <si>
    <t>Carson/Douglas,Toddler</t>
  </si>
  <si>
    <t>Clark,Toddler</t>
  </si>
  <si>
    <t>Clark,Preschool</t>
  </si>
  <si>
    <t>Clark,School</t>
  </si>
  <si>
    <t>Clark,Infant</t>
  </si>
  <si>
    <t>Carson/Douglas,Infant</t>
  </si>
  <si>
    <t>Rural,Infant</t>
  </si>
  <si>
    <t>Rural,Toddler</t>
  </si>
  <si>
    <t>Rural,Preschool</t>
  </si>
  <si>
    <t>Rural,School</t>
  </si>
  <si>
    <t>Washoe,Infant</t>
  </si>
  <si>
    <t>Washoe,Toddler</t>
  </si>
  <si>
    <t>Washoe,Preschool</t>
  </si>
  <si>
    <t>Washoe,School</t>
  </si>
  <si>
    <t>BaseLookup</t>
  </si>
  <si>
    <t>TierLookup</t>
  </si>
  <si>
    <t>Carson/Douglas,Infant,2-Star</t>
  </si>
  <si>
    <t>Carson/Douglas,Infant,3-Star</t>
  </si>
  <si>
    <t>Carson/Douglas,Infant,4-Star</t>
  </si>
  <si>
    <t>Carson/Douglas,Infant,5-Star</t>
  </si>
  <si>
    <t>Carson/Douglas,Toddler,2-Star</t>
  </si>
  <si>
    <t>Carson/Douglas,Toddler,3-Star</t>
  </si>
  <si>
    <t>Carson/Douglas,Toddler,4-Star</t>
  </si>
  <si>
    <t>Carson/Douglas,Toddler,5-Star</t>
  </si>
  <si>
    <t>Carson/Douglas,Preschool,2-Star</t>
  </si>
  <si>
    <t>Carson/Douglas,Preschool,3-Star</t>
  </si>
  <si>
    <t>Carson/Douglas,Preschool,4-Star</t>
  </si>
  <si>
    <t>Carson/Douglas,Preschool,5-Star</t>
  </si>
  <si>
    <t>Carson/Douglas,School,2-Star</t>
  </si>
  <si>
    <t>Carson/Douglas,School,3-Star</t>
  </si>
  <si>
    <t>Carson/Douglas,School,4-Star</t>
  </si>
  <si>
    <t>Carson/Douglas,School,5-Star</t>
  </si>
  <si>
    <t>Clark,Infant,2-Star</t>
  </si>
  <si>
    <t>Clark,Infant,3-Star</t>
  </si>
  <si>
    <t>Clark,Infant,4-Star</t>
  </si>
  <si>
    <t>Clark,Infant,5-Star</t>
  </si>
  <si>
    <t>Clark,Toddler,2-Star</t>
  </si>
  <si>
    <t>Clark,Toddler,3-Star</t>
  </si>
  <si>
    <t>Clark,Toddler,4-Star</t>
  </si>
  <si>
    <t>Clark,Toddler,5-Star</t>
  </si>
  <si>
    <t>Clark,Preschool,2-Star</t>
  </si>
  <si>
    <t>Clark,Preschool,3-Star</t>
  </si>
  <si>
    <t>Clark,Preschool,4-Star</t>
  </si>
  <si>
    <t>Clark,Preschool,5-Star</t>
  </si>
  <si>
    <t>Clark,School,2-Star</t>
  </si>
  <si>
    <t>Clark,School,3-Star</t>
  </si>
  <si>
    <t>Clark,School,4-Star</t>
  </si>
  <si>
    <t>Clark,School,5-Star</t>
  </si>
  <si>
    <t>Rural,Infant,2-Star</t>
  </si>
  <si>
    <t>Rural,Infant,3-Star</t>
  </si>
  <si>
    <t>Rural,Infant,4-Star</t>
  </si>
  <si>
    <t>Rural,Infant,5-Star</t>
  </si>
  <si>
    <t>Rural,Toddler,2-Star</t>
  </si>
  <si>
    <t>Rural,Toddler,3-Star</t>
  </si>
  <si>
    <t>Rural,Toddler,4-Star</t>
  </si>
  <si>
    <t>Rural,Toddler,5-Star</t>
  </si>
  <si>
    <t>Rural,Preschool,2-Star</t>
  </si>
  <si>
    <t>Rural,Preschool,3-Star</t>
  </si>
  <si>
    <t>Rural,Preschool,4-Star</t>
  </si>
  <si>
    <t>Rural,Preschool,5-Star</t>
  </si>
  <si>
    <t>Rural,School,2-Star</t>
  </si>
  <si>
    <t>Rural,School,3-Star</t>
  </si>
  <si>
    <t>Rural,School,4-Star</t>
  </si>
  <si>
    <t>Rural,School,5-Star</t>
  </si>
  <si>
    <t>Washoe,Infant,2-Star</t>
  </si>
  <si>
    <t>Washoe,Infant,3-Star</t>
  </si>
  <si>
    <t>Washoe,Infant,4-Star</t>
  </si>
  <si>
    <t>Washoe,Infant,5-Star</t>
  </si>
  <si>
    <t>Washoe,Toddler,2-Star</t>
  </si>
  <si>
    <t>Washoe,Toddler,3-Star</t>
  </si>
  <si>
    <t>Washoe,Toddler,4-Star</t>
  </si>
  <si>
    <t>Washoe,Toddler,5-Star</t>
  </si>
  <si>
    <t>Washoe,Preschool,2-Star</t>
  </si>
  <si>
    <t>Washoe,Preschool,3-Star</t>
  </si>
  <si>
    <t>Washoe,Preschool,4-Star</t>
  </si>
  <si>
    <t>Washoe,Preschool,5-Star</t>
  </si>
  <si>
    <t>Washoe,School,2-Star</t>
  </si>
  <si>
    <t>Washoe,School,3-Star</t>
  </si>
  <si>
    <t>Washoe,School,4-Star</t>
  </si>
  <si>
    <t>Washoe,School,5-Star</t>
  </si>
  <si>
    <t>3-Star</t>
  </si>
  <si>
    <t>4-Star</t>
  </si>
  <si>
    <t>5-Star</t>
  </si>
  <si>
    <t>Care level</t>
  </si>
  <si>
    <t>FT Daily</t>
  </si>
  <si>
    <t>Washoe,Infant,1-Star</t>
  </si>
  <si>
    <t>Washoe,Toddler,1-Star</t>
  </si>
  <si>
    <t>Washoe,Preschool,1-Star</t>
  </si>
  <si>
    <t>Washoe,School,1-Star</t>
  </si>
  <si>
    <t>1-Star</t>
  </si>
  <si>
    <t xml:space="preserve">Total </t>
  </si>
  <si>
    <t>Carson/Douglas,Toddler,1-Star</t>
  </si>
  <si>
    <t>Carson/Douglas,School,1-Star</t>
  </si>
  <si>
    <t>Clark,Preschool,1-Star</t>
  </si>
  <si>
    <t>Clark,School,1-Star</t>
  </si>
  <si>
    <t>Rural,Preschool,1-Star</t>
  </si>
  <si>
    <t>Rural,School,1-Star</t>
  </si>
  <si>
    <t>Center</t>
  </si>
  <si>
    <t>Group</t>
  </si>
  <si>
    <t>FCC2004
FTRate</t>
  </si>
  <si>
    <t>Group2004
FTRate</t>
  </si>
  <si>
    <t>Center2004
FT Rate</t>
  </si>
  <si>
    <t>Area, CareLevel, StarLevel*
*Tiered Reim. On top of 2015 Rate</t>
  </si>
  <si>
    <t>FCC</t>
  </si>
  <si>
    <t>Carson/Douglas,Infant,1-Star</t>
  </si>
  <si>
    <t>Clark,Toddler,1-Star</t>
  </si>
  <si>
    <t>Rural,Infant,1-Star</t>
  </si>
  <si>
    <t>Rural,Toddler,1-Star</t>
  </si>
  <si>
    <t>Carson/Douglas,Preschool,1-Star</t>
  </si>
  <si>
    <t>Clark,Infant,1-Star</t>
  </si>
  <si>
    <t>Parent Copayment Calculation • 2004 Certificate Rate</t>
  </si>
  <si>
    <t>Provider ID:</t>
  </si>
  <si>
    <t>Number of Children</t>
  </si>
  <si>
    <t>Calcs for "Star Bonus" on Reimb. Detail</t>
  </si>
  <si>
    <t>QRIS Tiered Reimb. Rate x #Days</t>
  </si>
  <si>
    <t>Provider Rate x # Days</t>
  </si>
  <si>
    <t>2004 Certificate FT Rate</t>
  </si>
  <si>
    <t>2004 Certificate PT Rate</t>
  </si>
  <si>
    <t>FT Rate x #Days</t>
  </si>
  <si>
    <t>PT Rate x #Days</t>
  </si>
  <si>
    <t>Enter Provider Full Time Daily Rates</t>
  </si>
  <si>
    <t>Client Overage</t>
  </si>
  <si>
    <t>Client Overage Calculation</t>
  </si>
  <si>
    <t>Overage 
+ Copayment</t>
  </si>
  <si>
    <t>CLIENT</t>
  </si>
  <si>
    <t>STATE</t>
  </si>
  <si>
    <r>
      <t xml:space="preserve">Child Info • </t>
    </r>
    <r>
      <rPr>
        <b/>
        <sz val="10"/>
        <color theme="1"/>
        <rFont val="Calibri"/>
        <family val="2"/>
        <scheme val="minor"/>
      </rPr>
      <t>Must have Days, Care Level and Subsidy % for Calculator to Work</t>
    </r>
  </si>
  <si>
    <t>Subsidy % on Certificate</t>
  </si>
  <si>
    <t>Client Copayment Amount</t>
  </si>
  <si>
    <t>Enter Provider Name</t>
  </si>
  <si>
    <t>Cabinet</t>
  </si>
  <si>
    <r>
      <t xml:space="preserve">Centers • All information in </t>
    </r>
    <r>
      <rPr>
        <b/>
        <sz val="14"/>
        <color theme="6" tint="-0.249977111117893"/>
        <rFont val="Calibri"/>
        <family val="2"/>
        <scheme val="minor"/>
      </rPr>
      <t>Green Cells</t>
    </r>
    <r>
      <rPr>
        <b/>
        <sz val="14"/>
        <color theme="1"/>
        <rFont val="Calibri"/>
        <family val="2"/>
        <scheme val="minor"/>
      </rPr>
      <t xml:space="preserve"> must be complted for Calculator to work</t>
    </r>
  </si>
  <si>
    <r>
      <t xml:space="preserve">Family Child Care • All information in </t>
    </r>
    <r>
      <rPr>
        <b/>
        <sz val="14"/>
        <color theme="6" tint="-0.249977111117893"/>
        <rFont val="Calibri"/>
        <family val="2"/>
        <scheme val="minor"/>
      </rPr>
      <t>Green Cells</t>
    </r>
    <r>
      <rPr>
        <b/>
        <sz val="14"/>
        <color theme="1"/>
        <rFont val="Calibri"/>
        <family val="2"/>
        <scheme val="minor"/>
      </rPr>
      <t xml:space="preserve"> must be complted for Calculator to work</t>
    </r>
  </si>
  <si>
    <r>
      <t xml:space="preserve">Group Family Child Care • All information in </t>
    </r>
    <r>
      <rPr>
        <b/>
        <sz val="14"/>
        <color theme="6" tint="-0.249977111117893"/>
        <rFont val="Calibri"/>
        <family val="2"/>
        <scheme val="minor"/>
      </rPr>
      <t>Green Cells</t>
    </r>
    <r>
      <rPr>
        <b/>
        <sz val="14"/>
        <color theme="1"/>
        <rFont val="Calibri"/>
        <family val="2"/>
        <scheme val="minor"/>
      </rPr>
      <t xml:space="preserve"> must be complted for Calculator to work</t>
    </r>
  </si>
  <si>
    <t>TOTAL "Star Bonus"</t>
  </si>
  <si>
    <r>
      <t xml:space="preserve">Tiered Reimb.=
Provider </t>
    </r>
    <r>
      <rPr>
        <b/>
        <i/>
        <sz val="9"/>
        <color theme="1"/>
        <rFont val="Calibri"/>
        <family val="2"/>
        <scheme val="minor"/>
      </rPr>
      <t>Quality Bonus</t>
    </r>
    <r>
      <rPr>
        <i/>
        <sz val="9"/>
        <color theme="1"/>
        <rFont val="Calibri"/>
        <family val="2"/>
        <scheme val="minor"/>
      </rPr>
      <t>based on Star Level</t>
    </r>
  </si>
  <si>
    <t>Total to Provider from Clients and State:</t>
  </si>
  <si>
    <t xml:space="preserve">Portion of State Payment above that is the "Star Bonus"  on the Reimbursement Detail: </t>
  </si>
  <si>
    <t>Amount of "Star Bonus" that is based on QRIS Star Level (Tiered Reimbursement) for the Provider's Quality Bonus:</t>
  </si>
  <si>
    <t>Center2022
FT Rate</t>
  </si>
  <si>
    <t>FCC2022
FTRate</t>
  </si>
  <si>
    <t>Group2022
FTRate</t>
  </si>
  <si>
    <t>2022 Base Rate</t>
  </si>
  <si>
    <t>Difference between 2004 &amp; 2022 Rate x #Days</t>
  </si>
  <si>
    <t>2022 State Max Rate</t>
  </si>
  <si>
    <t>State CoPayment  + 2004 to 2022 Gap + Tiered Reimb.</t>
  </si>
  <si>
    <r>
      <t xml:space="preserve">Overage=Difference between the </t>
    </r>
    <r>
      <rPr>
        <b/>
        <i/>
        <sz val="9"/>
        <color theme="1"/>
        <rFont val="Calibri"/>
        <family val="2"/>
        <scheme val="minor"/>
      </rPr>
      <t>2022 State Max rate</t>
    </r>
    <r>
      <rPr>
        <i/>
        <sz val="9"/>
        <color theme="1"/>
        <rFont val="Calibri"/>
        <family val="2"/>
        <scheme val="minor"/>
      </rPr>
      <t xml:space="preserve"> and the provider's rate.</t>
    </r>
  </si>
  <si>
    <t>"Star Bonus" = 
2004 to 2022 Gap + QRIS Tiered Reimb</t>
  </si>
  <si>
    <t>2004 to 2022 Gap Payment-This portion MUST be applied to Parent Overage</t>
  </si>
  <si>
    <r>
      <t xml:space="preserve">Total Client Responsibility  to Provider </t>
    </r>
    <r>
      <rPr>
        <b/>
        <sz val="9"/>
        <color theme="5" tint="-0.249977111117893"/>
        <rFont val="Calibri"/>
        <family val="2"/>
        <scheme val="minor"/>
      </rPr>
      <t>(Copayment + Overage (between 2022 state max rate &amp; provider rate))</t>
    </r>
    <r>
      <rPr>
        <b/>
        <sz val="11"/>
        <color theme="5" tint="-0.249977111117893"/>
        <rFont val="Calibri"/>
        <family val="2"/>
        <scheme val="minor"/>
      </rPr>
      <t>:</t>
    </r>
  </si>
  <si>
    <t>State Payment to Provider (copyament on 2004 rate + gap between 2004 and 2022 rate + Tiered Reim.):</t>
  </si>
  <si>
    <t>Amount of "Star Bonus" above that MUST be applied to parent overage (2004 to 2022 gap):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</si>
</sst>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i/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theme="1"/>
      <name val="Arial"/>
      <family val="2"/>
    </font>
    <font>
      <b/>
      <sz val="13"/>
      <color indexed="8"/>
      <name val="Arial"/>
      <family val="2"/>
    </font>
    <font>
      <sz val="11"/>
      <color theme="9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6" tint="-0.249977111117893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11"/>
      <color theme="9" tint="-0.249977111117893"/>
      <name val="Calibri"/>
      <family val="2"/>
      <scheme val="minor"/>
    </font>
    <font>
      <i/>
      <sz val="10"/>
      <color theme="9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9"/>
      <color theme="5" tint="-0.249977111117893"/>
      <name val="Calibri"/>
      <family val="2"/>
      <scheme val="minor"/>
    </font>
    <font>
      <i/>
      <sz val="11"/>
      <color theme="5" tint="-0.249977111117893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</cellStyleXfs>
  <cellXfs count="226">
    <xf numFmtId="0" fontId="0" fillId="0" borderId="0" xfId="0"/>
    <xf numFmtId="0" fontId="0" fillId="0" borderId="0" xfId="0" applyBorder="1"/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9" xfId="0" applyBorder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/>
    <xf numFmtId="0" fontId="1" fillId="6" borderId="1" xfId="0" applyFont="1" applyFill="1" applyBorder="1" applyAlignment="1">
      <alignment horizontal="right"/>
    </xf>
    <xf numFmtId="0" fontId="6" fillId="0" borderId="0" xfId="0" applyFont="1" applyAlignment="1">
      <alignment wrapText="1"/>
    </xf>
    <xf numFmtId="0" fontId="0" fillId="6" borderId="0" xfId="0" applyFill="1"/>
    <xf numFmtId="164" fontId="0" fillId="7" borderId="16" xfId="0" applyNumberForma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vertical="center" wrapText="1"/>
    </xf>
    <xf numFmtId="0" fontId="0" fillId="7" borderId="0" xfId="0" applyFill="1" applyBorder="1" applyProtection="1">
      <protection locked="0"/>
    </xf>
    <xf numFmtId="0" fontId="10" fillId="0" borderId="0" xfId="0" applyFont="1" applyBorder="1"/>
    <xf numFmtId="2" fontId="10" fillId="2" borderId="15" xfId="2" applyNumberFormat="1" applyFont="1" applyFill="1" applyBorder="1" applyAlignment="1">
      <alignment horizontal="right"/>
    </xf>
    <xf numFmtId="2" fontId="10" fillId="5" borderId="15" xfId="2" applyNumberFormat="1" applyFont="1" applyFill="1" applyBorder="1" applyAlignment="1">
      <alignment horizontal="right"/>
    </xf>
    <xf numFmtId="2" fontId="10" fillId="4" borderId="15" xfId="2" applyNumberFormat="1" applyFont="1" applyFill="1" applyBorder="1" applyAlignment="1">
      <alignment horizontal="right"/>
    </xf>
    <xf numFmtId="2" fontId="13" fillId="6" borderId="14" xfId="1" applyNumberFormat="1" applyFont="1" applyFill="1" applyBorder="1" applyAlignment="1"/>
    <xf numFmtId="2" fontId="12" fillId="6" borderId="17" xfId="1" applyNumberFormat="1" applyFont="1" applyFill="1" applyBorder="1" applyAlignment="1"/>
    <xf numFmtId="2" fontId="10" fillId="3" borderId="13" xfId="1" applyNumberFormat="1" applyFont="1" applyFill="1" applyBorder="1" applyAlignment="1"/>
    <xf numFmtId="2" fontId="10" fillId="4" borderId="15" xfId="1" applyNumberFormat="1" applyFont="1" applyFill="1" applyBorder="1" applyAlignment="1"/>
    <xf numFmtId="2" fontId="13" fillId="6" borderId="17" xfId="1" applyNumberFormat="1" applyFont="1" applyFill="1" applyBorder="1" applyAlignment="1"/>
    <xf numFmtId="2" fontId="10" fillId="5" borderId="15" xfId="1" applyNumberFormat="1" applyFont="1" applyFill="1" applyBorder="1" applyAlignment="1"/>
    <xf numFmtId="2" fontId="10" fillId="3" borderId="18" xfId="1" applyNumberFormat="1" applyFont="1" applyFill="1" applyBorder="1" applyAlignment="1"/>
    <xf numFmtId="2" fontId="11" fillId="3" borderId="13" xfId="1" applyNumberFormat="1" applyFont="1" applyFill="1" applyBorder="1" applyAlignment="1"/>
    <xf numFmtId="2" fontId="10" fillId="2" borderId="15" xfId="1" applyNumberFormat="1" applyFont="1" applyFill="1" applyBorder="1" applyAlignment="1"/>
    <xf numFmtId="2" fontId="13" fillId="6" borderId="21" xfId="1" applyNumberFormat="1" applyFont="1" applyFill="1" applyBorder="1" applyAlignment="1"/>
    <xf numFmtId="2" fontId="13" fillId="6" borderId="22" xfId="1" applyNumberFormat="1" applyFont="1" applyFill="1" applyBorder="1" applyAlignment="1"/>
    <xf numFmtId="2" fontId="13" fillId="6" borderId="29" xfId="1" applyNumberFormat="1" applyFont="1" applyFill="1" applyBorder="1" applyAlignment="1"/>
    <xf numFmtId="2" fontId="12" fillId="6" borderId="30" xfId="1" applyNumberFormat="1" applyFont="1" applyFill="1" applyBorder="1" applyAlignment="1"/>
    <xf numFmtId="2" fontId="10" fillId="2" borderId="27" xfId="2" applyNumberFormat="1" applyFont="1" applyFill="1" applyBorder="1" applyAlignment="1">
      <alignment horizontal="right"/>
    </xf>
    <xf numFmtId="2" fontId="10" fillId="5" borderId="27" xfId="2" applyNumberFormat="1" applyFont="1" applyFill="1" applyBorder="1" applyAlignment="1">
      <alignment horizontal="right"/>
    </xf>
    <xf numFmtId="2" fontId="10" fillId="4" borderId="27" xfId="2" applyNumberFormat="1" applyFont="1" applyFill="1" applyBorder="1" applyAlignment="1">
      <alignment horizontal="right"/>
    </xf>
    <xf numFmtId="2" fontId="10" fillId="3" borderId="28" xfId="1" applyNumberFormat="1" applyFont="1" applyFill="1" applyBorder="1" applyAlignment="1"/>
    <xf numFmtId="2" fontId="10" fillId="4" borderId="27" xfId="1" applyNumberFormat="1" applyFont="1" applyFill="1" applyBorder="1" applyAlignment="1"/>
    <xf numFmtId="2" fontId="13" fillId="6" borderId="30" xfId="1" applyNumberFormat="1" applyFont="1" applyFill="1" applyBorder="1" applyAlignment="1"/>
    <xf numFmtId="2" fontId="10" fillId="5" borderId="27" xfId="1" applyNumberFormat="1" applyFont="1" applyFill="1" applyBorder="1" applyAlignment="1"/>
    <xf numFmtId="2" fontId="10" fillId="3" borderId="31" xfId="1" applyNumberFormat="1" applyFont="1" applyFill="1" applyBorder="1" applyAlignment="1"/>
    <xf numFmtId="2" fontId="11" fillId="3" borderId="28" xfId="1" applyNumberFormat="1" applyFont="1" applyFill="1" applyBorder="1" applyAlignment="1"/>
    <xf numFmtId="2" fontId="10" fillId="2" borderId="27" xfId="1" applyNumberFormat="1" applyFont="1" applyFill="1" applyBorder="1" applyAlignment="1"/>
    <xf numFmtId="0" fontId="15" fillId="0" borderId="21" xfId="1" applyFont="1" applyBorder="1" applyAlignment="1">
      <alignment horizontal="left" vertical="center"/>
    </xf>
    <xf numFmtId="0" fontId="16" fillId="0" borderId="22" xfId="1" applyFont="1" applyBorder="1" applyAlignment="1">
      <alignment horizontal="left" vertical="center"/>
    </xf>
    <xf numFmtId="0" fontId="16" fillId="0" borderId="23" xfId="1" applyFont="1" applyBorder="1" applyAlignment="1">
      <alignment horizontal="left" vertical="center"/>
    </xf>
    <xf numFmtId="0" fontId="16" fillId="0" borderId="24" xfId="1" applyFont="1" applyBorder="1" applyAlignment="1">
      <alignment horizontal="left" vertical="center"/>
    </xf>
    <xf numFmtId="0" fontId="15" fillId="0" borderId="22" xfId="1" applyFont="1" applyBorder="1" applyAlignment="1">
      <alignment horizontal="left" vertical="center"/>
    </xf>
    <xf numFmtId="0" fontId="16" fillId="0" borderId="25" xfId="1" applyFont="1" applyBorder="1" applyAlignment="1">
      <alignment horizontal="left" vertical="center"/>
    </xf>
    <xf numFmtId="0" fontId="17" fillId="0" borderId="0" xfId="0" applyFont="1" applyBorder="1" applyAlignment="1">
      <alignment horizontal="left"/>
    </xf>
    <xf numFmtId="0" fontId="14" fillId="8" borderId="20" xfId="1" applyFont="1" applyFill="1" applyBorder="1" applyAlignment="1">
      <alignment horizontal="center" vertical="top" wrapText="1"/>
    </xf>
    <xf numFmtId="0" fontId="14" fillId="8" borderId="19" xfId="1" applyFont="1" applyFill="1" applyBorder="1" applyAlignment="1">
      <alignment horizontal="center" vertical="top" wrapText="1"/>
    </xf>
    <xf numFmtId="0" fontId="14" fillId="7" borderId="20" xfId="1" applyFont="1" applyFill="1" applyBorder="1" applyAlignment="1">
      <alignment horizontal="center" vertical="top" wrapText="1"/>
    </xf>
    <xf numFmtId="0" fontId="14" fillId="7" borderId="19" xfId="1" applyFont="1" applyFill="1" applyBorder="1" applyAlignment="1">
      <alignment horizontal="center" vertical="top" wrapText="1"/>
    </xf>
    <xf numFmtId="0" fontId="14" fillId="9" borderId="20" xfId="1" applyFont="1" applyFill="1" applyBorder="1" applyAlignment="1">
      <alignment horizontal="center" vertical="top" wrapText="1"/>
    </xf>
    <xf numFmtId="0" fontId="14" fillId="9" borderId="26" xfId="1" applyFont="1" applyFill="1" applyBorder="1" applyAlignment="1">
      <alignment horizontal="center" vertical="top" wrapText="1"/>
    </xf>
    <xf numFmtId="0" fontId="18" fillId="0" borderId="20" xfId="1" applyFont="1" applyBorder="1" applyAlignment="1">
      <alignment horizontal="left" vertical="top" wrapText="1"/>
    </xf>
    <xf numFmtId="2" fontId="13" fillId="0" borderId="21" xfId="1" applyNumberFormat="1" applyFont="1" applyFill="1" applyBorder="1" applyAlignment="1"/>
    <xf numFmtId="2" fontId="13" fillId="0" borderId="14" xfId="1" applyNumberFormat="1" applyFont="1" applyFill="1" applyBorder="1" applyAlignment="1"/>
    <xf numFmtId="2" fontId="13" fillId="0" borderId="29" xfId="1" applyNumberFormat="1" applyFont="1" applyFill="1" applyBorder="1" applyAlignment="1"/>
    <xf numFmtId="2" fontId="12" fillId="10" borderId="6" xfId="1" applyNumberFormat="1" applyFont="1" applyFill="1" applyBorder="1" applyAlignment="1"/>
    <xf numFmtId="2" fontId="10" fillId="10" borderId="6" xfId="2" applyNumberFormat="1" applyFont="1" applyFill="1" applyBorder="1" applyAlignment="1">
      <alignment horizontal="right"/>
    </xf>
    <xf numFmtId="2" fontId="10" fillId="10" borderId="6" xfId="1" applyNumberFormat="1" applyFont="1" applyFill="1" applyBorder="1" applyAlignment="1"/>
    <xf numFmtId="2" fontId="11" fillId="10" borderId="4" xfId="1" applyNumberFormat="1" applyFont="1" applyFill="1" applyBorder="1" applyAlignment="1"/>
    <xf numFmtId="2" fontId="12" fillId="6" borderId="27" xfId="1" applyNumberFormat="1" applyFont="1" applyFill="1" applyBorder="1" applyAlignment="1"/>
    <xf numFmtId="0" fontId="0" fillId="10" borderId="0" xfId="0" applyFill="1"/>
    <xf numFmtId="9" fontId="1" fillId="7" borderId="0" xfId="0" applyNumberFormat="1" applyFont="1" applyFill="1" applyBorder="1" applyAlignment="1">
      <alignment horizontal="center" wrapText="1"/>
    </xf>
    <xf numFmtId="164" fontId="0" fillId="6" borderId="33" xfId="0" applyNumberFormat="1" applyFill="1" applyBorder="1" applyAlignment="1">
      <alignment horizontal="center"/>
    </xf>
    <xf numFmtId="164" fontId="0" fillId="6" borderId="0" xfId="0" applyNumberForma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vertical="center" wrapText="1"/>
    </xf>
    <xf numFmtId="0" fontId="1" fillId="6" borderId="10" xfId="0" applyFont="1" applyFill="1" applyBorder="1" applyAlignment="1">
      <alignment horizontal="right"/>
    </xf>
    <xf numFmtId="0" fontId="1" fillId="6" borderId="10" xfId="0" applyFont="1" applyFill="1" applyBorder="1" applyAlignment="1">
      <alignment horizontal="center"/>
    </xf>
    <xf numFmtId="164" fontId="1" fillId="8" borderId="33" xfId="0" applyNumberFormat="1" applyFont="1" applyFill="1" applyBorder="1" applyAlignment="1">
      <alignment horizontal="center" wrapText="1"/>
    </xf>
    <xf numFmtId="164" fontId="1" fillId="8" borderId="0" xfId="0" applyNumberFormat="1" applyFont="1" applyFill="1" applyBorder="1" applyAlignment="1">
      <alignment horizontal="center" wrapText="1"/>
    </xf>
    <xf numFmtId="164" fontId="1" fillId="8" borderId="32" xfId="0" applyNumberFormat="1" applyFont="1" applyFill="1" applyBorder="1" applyAlignment="1">
      <alignment horizontal="center" wrapText="1"/>
    </xf>
    <xf numFmtId="164" fontId="0" fillId="6" borderId="33" xfId="0" applyNumberFormat="1" applyFill="1" applyBorder="1" applyAlignment="1">
      <alignment horizontal="right"/>
    </xf>
    <xf numFmtId="164" fontId="0" fillId="6" borderId="0" xfId="0" applyNumberFormat="1" applyFill="1" applyBorder="1" applyAlignment="1">
      <alignment horizontal="right"/>
    </xf>
    <xf numFmtId="164" fontId="0" fillId="6" borderId="32" xfId="0" applyNumberFormat="1" applyFill="1" applyBorder="1" applyAlignment="1">
      <alignment horizontal="right"/>
    </xf>
    <xf numFmtId="0" fontId="0" fillId="10" borderId="0" xfId="0" applyFill="1" applyBorder="1"/>
    <xf numFmtId="0" fontId="1" fillId="6" borderId="12" xfId="0" applyFont="1" applyFill="1" applyBorder="1" applyAlignment="1">
      <alignment wrapText="1"/>
    </xf>
    <xf numFmtId="0" fontId="1" fillId="6" borderId="10" xfId="0" applyFont="1" applyFill="1" applyBorder="1" applyAlignment="1">
      <alignment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right"/>
    </xf>
    <xf numFmtId="164" fontId="0" fillId="7" borderId="11" xfId="0" applyNumberFormat="1" applyFill="1" applyBorder="1" applyAlignment="1" applyProtection="1">
      <alignment horizontal="left"/>
      <protection locked="0"/>
    </xf>
    <xf numFmtId="0" fontId="0" fillId="0" borderId="9" xfId="0" applyFill="1" applyBorder="1" applyAlignment="1"/>
    <xf numFmtId="0" fontId="0" fillId="0" borderId="9" xfId="0" applyBorder="1"/>
    <xf numFmtId="0" fontId="1" fillId="6" borderId="38" xfId="0" applyFont="1" applyFill="1" applyBorder="1" applyAlignment="1">
      <alignment horizontal="right"/>
    </xf>
    <xf numFmtId="0" fontId="0" fillId="7" borderId="34" xfId="0" applyFill="1" applyBorder="1" applyAlignment="1" applyProtection="1">
      <alignment horizontal="center"/>
      <protection locked="0"/>
    </xf>
    <xf numFmtId="0" fontId="0" fillId="7" borderId="15" xfId="0" applyFill="1" applyBorder="1" applyAlignment="1" applyProtection="1">
      <alignment horizontal="center"/>
      <protection locked="0"/>
    </xf>
    <xf numFmtId="0" fontId="9" fillId="10" borderId="0" xfId="0" applyFont="1" applyFill="1" applyBorder="1" applyAlignment="1">
      <alignment horizontal="center" vertical="center" wrapText="1"/>
    </xf>
    <xf numFmtId="0" fontId="6" fillId="10" borderId="0" xfId="0" applyFont="1" applyFill="1" applyAlignment="1">
      <alignment wrapText="1"/>
    </xf>
    <xf numFmtId="164" fontId="0" fillId="10" borderId="0" xfId="0" applyNumberFormat="1" applyFill="1"/>
    <xf numFmtId="164" fontId="1" fillId="9" borderId="33" xfId="0" applyNumberFormat="1" applyFont="1" applyFill="1" applyBorder="1" applyAlignment="1">
      <alignment horizontal="center" wrapText="1"/>
    </xf>
    <xf numFmtId="164" fontId="1" fillId="9" borderId="0" xfId="0" applyNumberFormat="1" applyFont="1" applyFill="1" applyBorder="1" applyAlignment="1">
      <alignment horizontal="center" wrapText="1"/>
    </xf>
    <xf numFmtId="164" fontId="1" fillId="9" borderId="32" xfId="0" applyNumberFormat="1" applyFont="1" applyFill="1" applyBorder="1" applyAlignment="1">
      <alignment horizontal="center" wrapText="1"/>
    </xf>
    <xf numFmtId="0" fontId="1" fillId="7" borderId="6" xfId="0" applyFont="1" applyFill="1" applyBorder="1" applyAlignment="1">
      <alignment wrapText="1"/>
    </xf>
    <xf numFmtId="0" fontId="1" fillId="7" borderId="0" xfId="0" applyFont="1" applyFill="1" applyBorder="1" applyAlignment="1">
      <alignment wrapText="1"/>
    </xf>
    <xf numFmtId="0" fontId="1" fillId="7" borderId="0" xfId="0" applyFont="1" applyFill="1" applyBorder="1" applyAlignment="1">
      <alignment horizontal="center" wrapText="1"/>
    </xf>
    <xf numFmtId="0" fontId="0" fillId="7" borderId="6" xfId="0" applyFill="1" applyBorder="1" applyProtection="1">
      <protection locked="0"/>
    </xf>
    <xf numFmtId="0" fontId="0" fillId="7" borderId="0" xfId="0" applyFill="1" applyBorder="1" applyAlignment="1" applyProtection="1">
      <alignment horizontal="center"/>
      <protection locked="0"/>
    </xf>
    <xf numFmtId="164" fontId="0" fillId="7" borderId="0" xfId="0" applyNumberFormat="1" applyFill="1" applyBorder="1" applyAlignment="1" applyProtection="1">
      <alignment horizontal="center"/>
      <protection locked="0"/>
    </xf>
    <xf numFmtId="0" fontId="0" fillId="7" borderId="4" xfId="0" applyFill="1" applyBorder="1" applyProtection="1">
      <protection locked="0"/>
    </xf>
    <xf numFmtId="0" fontId="0" fillId="7" borderId="3" xfId="0" applyFill="1" applyBorder="1" applyProtection="1">
      <protection locked="0"/>
    </xf>
    <xf numFmtId="0" fontId="0" fillId="7" borderId="3" xfId="0" applyFill="1" applyBorder="1" applyAlignment="1" applyProtection="1">
      <alignment horizontal="center"/>
      <protection locked="0"/>
    </xf>
    <xf numFmtId="164" fontId="0" fillId="7" borderId="3" xfId="0" applyNumberFormat="1" applyFill="1" applyBorder="1" applyAlignment="1" applyProtection="1">
      <alignment horizontal="center"/>
      <protection locked="0"/>
    </xf>
    <xf numFmtId="164" fontId="0" fillId="6" borderId="37" xfId="0" applyNumberFormat="1" applyFill="1" applyBorder="1" applyAlignment="1">
      <alignment horizontal="center"/>
    </xf>
    <xf numFmtId="164" fontId="0" fillId="6" borderId="3" xfId="0" applyNumberFormat="1" applyFill="1" applyBorder="1" applyAlignment="1">
      <alignment horizontal="center"/>
    </xf>
    <xf numFmtId="164" fontId="0" fillId="6" borderId="40" xfId="0" applyNumberFormat="1" applyFill="1" applyBorder="1" applyAlignment="1">
      <alignment horizontal="center"/>
    </xf>
    <xf numFmtId="164" fontId="0" fillId="6" borderId="37" xfId="0" applyNumberFormat="1" applyFill="1" applyBorder="1" applyAlignment="1">
      <alignment horizontal="right"/>
    </xf>
    <xf numFmtId="164" fontId="0" fillId="6" borderId="3" xfId="0" applyNumberFormat="1" applyFill="1" applyBorder="1" applyAlignment="1">
      <alignment horizontal="right"/>
    </xf>
    <xf numFmtId="164" fontId="0" fillId="6" borderId="40" xfId="0" applyNumberFormat="1" applyFill="1" applyBorder="1" applyAlignment="1">
      <alignment horizontal="right"/>
    </xf>
    <xf numFmtId="0" fontId="20" fillId="0" borderId="8" xfId="0" applyFont="1" applyBorder="1" applyAlignment="1"/>
    <xf numFmtId="164" fontId="1" fillId="13" borderId="0" xfId="0" applyNumberFormat="1" applyFont="1" applyFill="1" applyBorder="1" applyAlignment="1">
      <alignment horizontal="center" wrapText="1"/>
    </xf>
    <xf numFmtId="0" fontId="0" fillId="14" borderId="9" xfId="0" applyFill="1" applyBorder="1"/>
    <xf numFmtId="0" fontId="1" fillId="14" borderId="9" xfId="0" applyFont="1" applyFill="1" applyBorder="1" applyAlignment="1">
      <alignment horizontal="center"/>
    </xf>
    <xf numFmtId="164" fontId="1" fillId="13" borderId="32" xfId="0" applyNumberFormat="1" applyFont="1" applyFill="1" applyBorder="1" applyAlignment="1">
      <alignment horizontal="center" wrapText="1"/>
    </xf>
    <xf numFmtId="0" fontId="0" fillId="14" borderId="39" xfId="0" applyFill="1" applyBorder="1"/>
    <xf numFmtId="0" fontId="1" fillId="15" borderId="0" xfId="0" applyFont="1" applyFill="1" applyBorder="1" applyAlignment="1">
      <alignment horizontal="center" wrapText="1"/>
    </xf>
    <xf numFmtId="0" fontId="1" fillId="15" borderId="5" xfId="0" applyFont="1" applyFill="1" applyBorder="1" applyAlignment="1">
      <alignment horizontal="center" wrapText="1"/>
    </xf>
    <xf numFmtId="164" fontId="0" fillId="6" borderId="0" xfId="0" applyNumberFormat="1" applyFill="1" applyBorder="1"/>
    <xf numFmtId="164" fontId="0" fillId="6" borderId="5" xfId="0" applyNumberFormat="1" applyFill="1" applyBorder="1"/>
    <xf numFmtId="164" fontId="0" fillId="6" borderId="3" xfId="0" applyNumberFormat="1" applyFill="1" applyBorder="1"/>
    <xf numFmtId="164" fontId="0" fillId="6" borderId="2" xfId="0" applyNumberFormat="1" applyFill="1" applyBorder="1"/>
    <xf numFmtId="0" fontId="1" fillId="6" borderId="4" xfId="0" applyFont="1" applyFill="1" applyBorder="1" applyAlignment="1">
      <alignment horizontal="center"/>
    </xf>
    <xf numFmtId="0" fontId="1" fillId="6" borderId="41" xfId="0" applyFont="1" applyFill="1" applyBorder="1" applyAlignment="1">
      <alignment horizontal="right"/>
    </xf>
    <xf numFmtId="0" fontId="0" fillId="6" borderId="41" xfId="0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3" xfId="0" applyBorder="1"/>
    <xf numFmtId="0" fontId="1" fillId="6" borderId="42" xfId="0" applyFont="1" applyFill="1" applyBorder="1" applyAlignment="1">
      <alignment wrapText="1"/>
    </xf>
    <xf numFmtId="164" fontId="1" fillId="0" borderId="0" xfId="0" applyNumberFormat="1" applyFont="1" applyFill="1" applyBorder="1" applyAlignment="1">
      <alignment horizontal="right"/>
    </xf>
    <xf numFmtId="0" fontId="1" fillId="16" borderId="9" xfId="0" applyFont="1" applyFill="1" applyBorder="1" applyAlignment="1">
      <alignment horizontal="center"/>
    </xf>
    <xf numFmtId="0" fontId="1" fillId="16" borderId="7" xfId="0" applyFont="1" applyFill="1" applyBorder="1" applyAlignment="1">
      <alignment horizontal="center"/>
    </xf>
    <xf numFmtId="9" fontId="0" fillId="7" borderId="0" xfId="0" applyNumberFormat="1" applyFill="1" applyBorder="1" applyAlignment="1" applyProtection="1">
      <alignment horizontal="center"/>
      <protection locked="0"/>
    </xf>
    <xf numFmtId="9" fontId="0" fillId="7" borderId="3" xfId="0" applyNumberFormat="1" applyFill="1" applyBorder="1" applyAlignment="1" applyProtection="1">
      <alignment horizontal="center"/>
      <protection locked="0"/>
    </xf>
    <xf numFmtId="44" fontId="1" fillId="7" borderId="1" xfId="0" applyNumberFormat="1" applyFont="1" applyFill="1" applyBorder="1" applyAlignment="1" applyProtection="1">
      <alignment wrapText="1"/>
      <protection locked="0"/>
    </xf>
    <xf numFmtId="44" fontId="1" fillId="7" borderId="41" xfId="0" applyNumberFormat="1" applyFont="1" applyFill="1" applyBorder="1" applyAlignment="1" applyProtection="1">
      <alignment wrapText="1"/>
      <protection locked="0"/>
    </xf>
    <xf numFmtId="164" fontId="1" fillId="9" borderId="15" xfId="0" applyNumberFormat="1" applyFont="1" applyFill="1" applyBorder="1" applyAlignment="1">
      <alignment horizontal="center" wrapText="1"/>
    </xf>
    <xf numFmtId="164" fontId="1" fillId="9" borderId="44" xfId="0" applyNumberFormat="1" applyFont="1" applyFill="1" applyBorder="1" applyAlignment="1">
      <alignment horizontal="center" wrapText="1"/>
    </xf>
    <xf numFmtId="164" fontId="1" fillId="18" borderId="1" xfId="0" applyNumberFormat="1" applyFont="1" applyFill="1" applyBorder="1" applyAlignment="1">
      <alignment horizontal="center" wrapText="1"/>
    </xf>
    <xf numFmtId="164" fontId="1" fillId="9" borderId="1" xfId="0" applyNumberFormat="1" applyFont="1" applyFill="1" applyBorder="1" applyAlignment="1">
      <alignment horizontal="center" wrapText="1"/>
    </xf>
    <xf numFmtId="0" fontId="0" fillId="14" borderId="17" xfId="0" applyFill="1" applyBorder="1"/>
    <xf numFmtId="0" fontId="1" fillId="14" borderId="45" xfId="0" applyFont="1" applyFill="1" applyBorder="1" applyAlignment="1">
      <alignment horizontal="center"/>
    </xf>
    <xf numFmtId="0" fontId="0" fillId="14" borderId="46" xfId="0" applyFill="1" applyBorder="1"/>
    <xf numFmtId="0" fontId="1" fillId="6" borderId="49" xfId="0" applyFont="1" applyFill="1" applyBorder="1" applyAlignment="1">
      <alignment wrapText="1"/>
    </xf>
    <xf numFmtId="44" fontId="1" fillId="7" borderId="50" xfId="0" applyNumberFormat="1" applyFont="1" applyFill="1" applyBorder="1" applyAlignment="1" applyProtection="1">
      <alignment wrapText="1"/>
      <protection locked="0"/>
    </xf>
    <xf numFmtId="0" fontId="1" fillId="6" borderId="6" xfId="0" applyFont="1" applyFill="1" applyBorder="1" applyAlignment="1">
      <alignment horizontal="center"/>
    </xf>
    <xf numFmtId="0" fontId="1" fillId="6" borderId="50" xfId="0" applyFont="1" applyFill="1" applyBorder="1" applyAlignment="1">
      <alignment horizontal="right"/>
    </xf>
    <xf numFmtId="0" fontId="0" fillId="6" borderId="50" xfId="0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16" borderId="17" xfId="0" applyFont="1" applyFill="1" applyBorder="1" applyAlignment="1">
      <alignment horizontal="center"/>
    </xf>
    <xf numFmtId="0" fontId="1" fillId="16" borderId="51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right"/>
    </xf>
    <xf numFmtId="0" fontId="0" fillId="0" borderId="47" xfId="0" applyFill="1" applyBorder="1" applyAlignment="1">
      <alignment horizontal="center"/>
    </xf>
    <xf numFmtId="164" fontId="0" fillId="0" borderId="47" xfId="0" applyNumberFormat="1" applyFill="1" applyBorder="1" applyAlignment="1">
      <alignment horizontal="center"/>
    </xf>
    <xf numFmtId="164" fontId="22" fillId="18" borderId="52" xfId="0" applyNumberFormat="1" applyFont="1" applyFill="1" applyBorder="1" applyAlignment="1">
      <alignment horizontal="center" wrapText="1"/>
    </xf>
    <xf numFmtId="0" fontId="22" fillId="9" borderId="52" xfId="0" applyFont="1" applyFill="1" applyBorder="1" applyAlignment="1">
      <alignment wrapText="1"/>
    </xf>
    <xf numFmtId="0" fontId="0" fillId="0" borderId="47" xfId="0" applyFill="1" applyBorder="1"/>
    <xf numFmtId="0" fontId="0" fillId="0" borderId="53" xfId="0" applyFill="1" applyBorder="1"/>
    <xf numFmtId="0" fontId="21" fillId="0" borderId="0" xfId="0" applyFont="1" applyBorder="1" applyAlignment="1">
      <alignment horizontal="right"/>
    </xf>
    <xf numFmtId="0" fontId="8" fillId="6" borderId="0" xfId="0" applyFont="1" applyFill="1" applyBorder="1" applyAlignment="1">
      <alignment vertical="center" wrapText="1"/>
    </xf>
    <xf numFmtId="164" fontId="0" fillId="6" borderId="45" xfId="0" applyNumberFormat="1" applyFill="1" applyBorder="1" applyAlignment="1">
      <alignment horizontal="center"/>
    </xf>
    <xf numFmtId="0" fontId="0" fillId="6" borderId="45" xfId="0" applyFill="1" applyBorder="1"/>
    <xf numFmtId="0" fontId="3" fillId="6" borderId="45" xfId="0" applyFont="1" applyFill="1" applyBorder="1"/>
    <xf numFmtId="0" fontId="26" fillId="6" borderId="45" xfId="0" applyFont="1" applyFill="1" applyBorder="1" applyAlignment="1">
      <alignment horizontal="right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9" xfId="0" applyFill="1" applyBorder="1"/>
    <xf numFmtId="0" fontId="7" fillId="0" borderId="9" xfId="0" applyFont="1" applyFill="1" applyBorder="1" applyAlignment="1">
      <alignment wrapText="1"/>
    </xf>
    <xf numFmtId="164" fontId="21" fillId="0" borderId="9" xfId="0" applyNumberFormat="1" applyFont="1" applyBorder="1" applyAlignment="1">
      <alignment horizontal="right"/>
    </xf>
    <xf numFmtId="164" fontId="21" fillId="0" borderId="7" xfId="0" applyNumberFormat="1" applyFont="1" applyBorder="1" applyAlignment="1">
      <alignment horizontal="right"/>
    </xf>
    <xf numFmtId="0" fontId="0" fillId="0" borderId="6" xfId="0" applyBorder="1"/>
    <xf numFmtId="164" fontId="21" fillId="0" borderId="5" xfId="0" applyNumberFormat="1" applyFont="1" applyBorder="1" applyAlignment="1">
      <alignment horizontal="right"/>
    </xf>
    <xf numFmtId="164" fontId="0" fillId="6" borderId="6" xfId="0" applyNumberFormat="1" applyFill="1" applyBorder="1" applyAlignment="1">
      <alignment horizontal="center"/>
    </xf>
    <xf numFmtId="0" fontId="0" fillId="6" borderId="0" xfId="0" applyFill="1" applyBorder="1"/>
    <xf numFmtId="164" fontId="19" fillId="6" borderId="0" xfId="0" applyNumberFormat="1" applyFont="1" applyFill="1" applyBorder="1" applyAlignment="1">
      <alignment horizontal="center"/>
    </xf>
    <xf numFmtId="164" fontId="29" fillId="6" borderId="0" xfId="0" applyNumberFormat="1" applyFont="1" applyFill="1" applyBorder="1" applyAlignment="1">
      <alignment horizontal="right"/>
    </xf>
    <xf numFmtId="164" fontId="29" fillId="6" borderId="5" xfId="0" applyNumberFormat="1" applyFont="1" applyFill="1" applyBorder="1"/>
    <xf numFmtId="0" fontId="3" fillId="6" borderId="0" xfId="0" applyFont="1" applyFill="1" applyBorder="1"/>
    <xf numFmtId="0" fontId="26" fillId="6" borderId="0" xfId="0" applyFont="1" applyFill="1" applyBorder="1" applyAlignment="1">
      <alignment horizontal="right"/>
    </xf>
    <xf numFmtId="164" fontId="25" fillId="6" borderId="5" xfId="0" applyNumberFormat="1" applyFont="1" applyFill="1" applyBorder="1"/>
    <xf numFmtId="164" fontId="25" fillId="6" borderId="51" xfId="0" applyNumberFormat="1" applyFont="1" applyFill="1" applyBorder="1"/>
    <xf numFmtId="164" fontId="22" fillId="0" borderId="4" xfId="0" applyNumberFormat="1" applyFont="1" applyBorder="1" applyAlignment="1">
      <alignment horizontal="left"/>
    </xf>
    <xf numFmtId="0" fontId="27" fillId="0" borderId="3" xfId="0" applyFont="1" applyFill="1" applyBorder="1"/>
    <xf numFmtId="0" fontId="28" fillId="0" borderId="3" xfId="0" applyFont="1" applyFill="1" applyBorder="1" applyAlignment="1">
      <alignment wrapText="1"/>
    </xf>
    <xf numFmtId="0" fontId="27" fillId="0" borderId="3" xfId="0" applyFont="1" applyBorder="1"/>
    <xf numFmtId="0" fontId="21" fillId="0" borderId="3" xfId="0" applyFont="1" applyBorder="1" applyAlignment="1">
      <alignment horizontal="right"/>
    </xf>
    <xf numFmtId="164" fontId="21" fillId="0" borderId="2" xfId="0" applyNumberFormat="1" applyFont="1" applyBorder="1"/>
    <xf numFmtId="164" fontId="22" fillId="6" borderId="22" xfId="0" applyNumberFormat="1" applyFont="1" applyFill="1" applyBorder="1" applyAlignment="1">
      <alignment horizontal="left"/>
    </xf>
    <xf numFmtId="0" fontId="22" fillId="13" borderId="19" xfId="0" applyFont="1" applyFill="1" applyBorder="1" applyAlignment="1">
      <alignment horizontal="left" wrapText="1"/>
    </xf>
    <xf numFmtId="0" fontId="22" fillId="13" borderId="47" xfId="0" applyFont="1" applyFill="1" applyBorder="1" applyAlignment="1">
      <alignment horizontal="left" wrapText="1"/>
    </xf>
    <xf numFmtId="0" fontId="22" fillId="13" borderId="48" xfId="0" applyFont="1" applyFill="1" applyBorder="1" applyAlignment="1">
      <alignment horizontal="left" wrapText="1"/>
    </xf>
    <xf numFmtId="0" fontId="22" fillId="8" borderId="19" xfId="0" applyFont="1" applyFill="1" applyBorder="1" applyAlignment="1">
      <alignment horizontal="center"/>
    </xf>
    <xf numFmtId="0" fontId="22" fillId="8" borderId="47" xfId="0" applyFont="1" applyFill="1" applyBorder="1" applyAlignment="1">
      <alignment horizontal="center"/>
    </xf>
    <xf numFmtId="0" fontId="22" fillId="8" borderId="48" xfId="0" applyFont="1" applyFill="1" applyBorder="1" applyAlignment="1">
      <alignment horizontal="center"/>
    </xf>
    <xf numFmtId="0" fontId="1" fillId="11" borderId="17" xfId="0" applyFont="1" applyFill="1" applyBorder="1" applyAlignment="1">
      <alignment horizontal="center"/>
    </xf>
    <xf numFmtId="0" fontId="1" fillId="11" borderId="45" xfId="0" applyFont="1" applyFill="1" applyBorder="1" applyAlignment="1">
      <alignment horizontal="center"/>
    </xf>
    <xf numFmtId="0" fontId="1" fillId="11" borderId="46" xfId="0" applyFont="1" applyFill="1" applyBorder="1" applyAlignment="1">
      <alignment horizontal="center"/>
    </xf>
    <xf numFmtId="0" fontId="0" fillId="6" borderId="34" xfId="0" applyFont="1" applyFill="1" applyBorder="1" applyAlignment="1">
      <alignment horizontal="center" vertical="center" wrapText="1"/>
    </xf>
    <xf numFmtId="0" fontId="0" fillId="6" borderId="33" xfId="0" applyFont="1" applyFill="1" applyBorder="1" applyAlignment="1">
      <alignment horizontal="center" vertical="center" wrapText="1"/>
    </xf>
    <xf numFmtId="164" fontId="1" fillId="12" borderId="33" xfId="0" applyNumberFormat="1" applyFont="1" applyFill="1" applyBorder="1" applyAlignment="1">
      <alignment horizontal="center"/>
    </xf>
    <xf numFmtId="164" fontId="1" fillId="12" borderId="0" xfId="0" applyNumberFormat="1" applyFont="1" applyFill="1" applyBorder="1" applyAlignment="1">
      <alignment horizontal="center"/>
    </xf>
    <xf numFmtId="164" fontId="1" fillId="12" borderId="32" xfId="0" applyNumberFormat="1" applyFont="1" applyFill="1" applyBorder="1" applyAlignment="1">
      <alignment horizontal="center"/>
    </xf>
    <xf numFmtId="0" fontId="5" fillId="7" borderId="1" xfId="0" applyFont="1" applyFill="1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1" fillId="17" borderId="22" xfId="0" applyFont="1" applyFill="1" applyBorder="1" applyAlignment="1">
      <alignment horizontal="center"/>
    </xf>
    <xf numFmtId="0" fontId="1" fillId="17" borderId="45" xfId="0" applyFont="1" applyFill="1" applyBorder="1" applyAlignment="1">
      <alignment horizontal="center"/>
    </xf>
    <xf numFmtId="0" fontId="1" fillId="17" borderId="46" xfId="0" applyFont="1" applyFill="1" applyBorder="1" applyAlignment="1">
      <alignment horizontal="center"/>
    </xf>
    <xf numFmtId="164" fontId="22" fillId="9" borderId="19" xfId="0" applyNumberFormat="1" applyFont="1" applyFill="1" applyBorder="1" applyAlignment="1">
      <alignment horizontal="center" wrapText="1"/>
    </xf>
    <xf numFmtId="164" fontId="22" fillId="9" borderId="48" xfId="0" applyNumberFormat="1" applyFont="1" applyFill="1" applyBorder="1" applyAlignment="1">
      <alignment horizontal="center" wrapText="1"/>
    </xf>
    <xf numFmtId="164" fontId="1" fillId="12" borderId="34" xfId="0" applyNumberFormat="1" applyFont="1" applyFill="1" applyBorder="1" applyAlignment="1">
      <alignment horizontal="center"/>
    </xf>
    <xf numFmtId="164" fontId="1" fillId="12" borderId="9" xfId="0" applyNumberFormat="1" applyFont="1" applyFill="1" applyBorder="1" applyAlignment="1">
      <alignment horizontal="center"/>
    </xf>
    <xf numFmtId="164" fontId="1" fillId="12" borderId="39" xfId="0" applyNumberFormat="1" applyFont="1" applyFill="1" applyBorder="1" applyAlignment="1">
      <alignment horizontal="center"/>
    </xf>
    <xf numFmtId="0" fontId="0" fillId="6" borderId="35" xfId="0" applyFont="1" applyFill="1" applyBorder="1" applyAlignment="1">
      <alignment horizontal="center" vertical="center" wrapText="1"/>
    </xf>
    <xf numFmtId="0" fontId="0" fillId="6" borderId="36" xfId="0" applyFont="1" applyFill="1" applyBorder="1" applyAlignment="1">
      <alignment horizontal="center" vertical="center" wrapText="1"/>
    </xf>
    <xf numFmtId="0" fontId="0" fillId="6" borderId="43" xfId="0" applyFont="1" applyFill="1" applyBorder="1" applyAlignment="1">
      <alignment horizontal="center" vertical="center" wrapText="1"/>
    </xf>
    <xf numFmtId="0" fontId="1" fillId="17" borderId="8" xfId="0" applyFont="1" applyFill="1" applyBorder="1" applyAlignment="1">
      <alignment horizontal="center"/>
    </xf>
    <xf numFmtId="0" fontId="1" fillId="17" borderId="9" xfId="0" applyFont="1" applyFill="1" applyBorder="1" applyAlignment="1">
      <alignment horizontal="center"/>
    </xf>
    <xf numFmtId="0" fontId="1" fillId="17" borderId="39" xfId="0" applyFont="1" applyFill="1" applyBorder="1" applyAlignment="1">
      <alignment horizontal="center"/>
    </xf>
    <xf numFmtId="0" fontId="1" fillId="11" borderId="34" xfId="0" applyFont="1" applyFill="1" applyBorder="1" applyAlignment="1">
      <alignment horizontal="center"/>
    </xf>
    <xf numFmtId="0" fontId="1" fillId="11" borderId="9" xfId="0" applyFont="1" applyFill="1" applyBorder="1" applyAlignment="1">
      <alignment horizontal="center"/>
    </xf>
    <xf numFmtId="0" fontId="1" fillId="11" borderId="39" xfId="0" applyFont="1" applyFill="1" applyBorder="1" applyAlignment="1">
      <alignment horizontal="center"/>
    </xf>
  </cellXfs>
  <cellStyles count="4">
    <cellStyle name="Normal" xfId="0" builtinId="0"/>
    <cellStyle name="Normal 2" xfId="1"/>
    <cellStyle name="Normal 2 2" xfId="3"/>
    <cellStyle name="Normal 3" xfId="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1"/>
  <sheetViews>
    <sheetView tabSelected="1" zoomScaleNormal="100" workbookViewId="0">
      <pane ySplit="9" topLeftCell="A10" activePane="bottomLeft" state="frozen"/>
      <selection pane="bottomLeft" activeCell="G5" sqref="G5"/>
    </sheetView>
  </sheetViews>
  <sheetFormatPr defaultRowHeight="15" x14ac:dyDescent="0.25"/>
  <cols>
    <col min="1" max="1" width="19.7109375" customWidth="1"/>
    <col min="2" max="2" width="12.28515625" customWidth="1"/>
    <col min="3" max="3" width="7.42578125" style="4" customWidth="1"/>
    <col min="4" max="4" width="7.7109375" style="4" customWidth="1"/>
    <col min="5" max="5" width="10" style="5" customWidth="1"/>
    <col min="6" max="6" width="10.85546875" style="5" customWidth="1"/>
    <col min="7" max="7" width="10.28515625" customWidth="1"/>
    <col min="8" max="8" width="10.7109375" customWidth="1"/>
    <col min="9" max="9" width="9.7109375" customWidth="1"/>
    <col min="10" max="10" width="10.7109375" customWidth="1"/>
    <col min="11" max="11" width="11.140625" customWidth="1"/>
    <col min="12" max="12" width="11.28515625" customWidth="1"/>
    <col min="13" max="13" width="10.7109375" style="5" customWidth="1"/>
    <col min="14" max="14" width="13.28515625" style="5" customWidth="1"/>
    <col min="15" max="15" width="13" style="5" customWidth="1"/>
    <col min="16" max="16" width="13.28515625" customWidth="1"/>
    <col min="17" max="17" width="10.85546875" customWidth="1"/>
    <col min="18" max="18" width="10.7109375" customWidth="1"/>
    <col min="19" max="19" width="10" customWidth="1"/>
    <col min="20" max="20" width="11.28515625" customWidth="1"/>
    <col min="21" max="21" width="12.42578125" customWidth="1"/>
    <col min="22" max="22" width="1.7109375" style="68" customWidth="1"/>
    <col min="23" max="23" width="21.42578125" hidden="1" customWidth="1"/>
    <col min="24" max="24" width="24.28515625" hidden="1" customWidth="1"/>
  </cols>
  <sheetData>
    <row r="1" spans="1:24" ht="18" customHeight="1" thickBot="1" x14ac:dyDescent="0.35">
      <c r="A1" s="115" t="s">
        <v>165</v>
      </c>
      <c r="B1" s="10"/>
      <c r="C1" s="10"/>
      <c r="D1" s="10"/>
      <c r="H1" s="1"/>
      <c r="I1" s="9"/>
      <c r="J1" s="9"/>
      <c r="K1" s="133"/>
      <c r="L1" s="1"/>
      <c r="M1" s="169"/>
      <c r="N1" s="170"/>
      <c r="O1" s="170"/>
      <c r="P1" s="89"/>
      <c r="Q1" s="171"/>
      <c r="R1" s="172"/>
      <c r="S1" s="89"/>
      <c r="T1" s="173" t="s">
        <v>183</v>
      </c>
      <c r="U1" s="174">
        <f>SUM(T10:T301)</f>
        <v>0</v>
      </c>
      <c r="W1" s="17"/>
      <c r="X1" s="17"/>
    </row>
    <row r="2" spans="1:24" s="1" customFormat="1" ht="14.45" customHeight="1" x14ac:dyDescent="0.25">
      <c r="A2" s="86" t="s">
        <v>145</v>
      </c>
      <c r="B2" s="87"/>
      <c r="C2" s="88"/>
      <c r="D2" s="89"/>
      <c r="E2" s="89"/>
      <c r="F2" s="89"/>
      <c r="G2" s="89"/>
      <c r="H2" s="90" t="s">
        <v>13</v>
      </c>
      <c r="I2" s="91"/>
      <c r="J2" s="83" t="s">
        <v>117</v>
      </c>
      <c r="K2" s="85" t="s">
        <v>118</v>
      </c>
      <c r="L2" s="202" t="s">
        <v>154</v>
      </c>
      <c r="M2" s="175"/>
      <c r="N2" s="152"/>
      <c r="O2" s="152"/>
      <c r="T2" s="163" t="s">
        <v>184</v>
      </c>
      <c r="U2" s="176">
        <f>SUM(U10:U301)</f>
        <v>0</v>
      </c>
      <c r="V2" s="82"/>
      <c r="W2" s="17"/>
      <c r="X2" s="17"/>
    </row>
    <row r="3" spans="1:24" ht="15.75" x14ac:dyDescent="0.25">
      <c r="A3" s="74" t="s">
        <v>7</v>
      </c>
      <c r="B3" s="207" t="s">
        <v>163</v>
      </c>
      <c r="C3" s="207"/>
      <c r="D3" s="207"/>
      <c r="E3" s="207"/>
      <c r="F3" s="207"/>
      <c r="G3" s="207"/>
      <c r="H3" s="13" t="s">
        <v>14</v>
      </c>
      <c r="I3" s="92"/>
      <c r="J3" s="84" t="s">
        <v>0</v>
      </c>
      <c r="K3" s="138"/>
      <c r="L3" s="203"/>
      <c r="M3" s="177"/>
      <c r="N3" s="71"/>
      <c r="O3" s="71"/>
      <c r="P3" s="178"/>
      <c r="Q3" s="178"/>
      <c r="R3" s="164"/>
      <c r="S3" s="179"/>
      <c r="T3" s="180" t="s">
        <v>171</v>
      </c>
      <c r="U3" s="181">
        <f>SUM(P10:P301)</f>
        <v>0</v>
      </c>
      <c r="V3" s="82"/>
      <c r="W3" s="72"/>
      <c r="X3" s="9"/>
    </row>
    <row r="4" spans="1:24" x14ac:dyDescent="0.25">
      <c r="A4" s="74" t="s">
        <v>15</v>
      </c>
      <c r="B4" s="208"/>
      <c r="C4" s="208"/>
      <c r="D4" s="208"/>
      <c r="E4" s="6"/>
      <c r="F4" s="6"/>
      <c r="G4" s="1"/>
      <c r="H4" s="13" t="s">
        <v>12</v>
      </c>
      <c r="I4" s="16"/>
      <c r="J4" s="84" t="s">
        <v>1</v>
      </c>
      <c r="K4" s="138"/>
      <c r="L4" s="203"/>
      <c r="M4" s="177"/>
      <c r="N4" s="71"/>
      <c r="O4" s="71"/>
      <c r="P4" s="178"/>
      <c r="Q4" s="178"/>
      <c r="R4" s="178"/>
      <c r="S4" s="182"/>
      <c r="T4" s="183" t="s">
        <v>185</v>
      </c>
      <c r="U4" s="184">
        <f>SUM(N10:N301)</f>
        <v>0</v>
      </c>
      <c r="V4" s="82"/>
      <c r="W4" s="72"/>
      <c r="X4" s="73"/>
    </row>
    <row r="5" spans="1:24" x14ac:dyDescent="0.25">
      <c r="A5" s="75" t="s">
        <v>146</v>
      </c>
      <c r="B5" s="6"/>
      <c r="C5" s="11" t="s">
        <v>17</v>
      </c>
      <c r="D5" s="11" t="s">
        <v>16</v>
      </c>
      <c r="E5" s="6"/>
      <c r="F5" s="6"/>
      <c r="G5" s="7"/>
      <c r="H5" s="8"/>
      <c r="I5" s="8"/>
      <c r="J5" s="84" t="s">
        <v>2</v>
      </c>
      <c r="K5" s="138"/>
      <c r="L5" s="203"/>
      <c r="M5" s="192"/>
      <c r="N5" s="165"/>
      <c r="O5" s="165"/>
      <c r="P5" s="166"/>
      <c r="Q5" s="166"/>
      <c r="R5" s="166"/>
      <c r="S5" s="167"/>
      <c r="T5" s="168" t="s">
        <v>172</v>
      </c>
      <c r="U5" s="185">
        <f>SUM(O10:O301)</f>
        <v>0</v>
      </c>
      <c r="V5" s="82"/>
      <c r="W5" s="72"/>
      <c r="X5" s="73"/>
    </row>
    <row r="6" spans="1:24" ht="15.75" thickBot="1" x14ac:dyDescent="0.3">
      <c r="A6" s="149">
        <f>COUNTA(A10:A301)</f>
        <v>0</v>
      </c>
      <c r="B6" s="150" t="s">
        <v>8</v>
      </c>
      <c r="C6" s="151">
        <f>SUM(C10:C301)</f>
        <v>0</v>
      </c>
      <c r="D6" s="151">
        <f>SUM(D10:D301)</f>
        <v>0</v>
      </c>
      <c r="E6" s="152"/>
      <c r="F6" s="152"/>
      <c r="G6" s="1"/>
      <c r="H6" s="1"/>
      <c r="I6" s="1"/>
      <c r="J6" s="147" t="s">
        <v>4</v>
      </c>
      <c r="K6" s="148"/>
      <c r="L6" s="203"/>
      <c r="M6" s="186"/>
      <c r="N6" s="130"/>
      <c r="O6" s="130"/>
      <c r="P6" s="131"/>
      <c r="Q6" s="187"/>
      <c r="R6" s="188"/>
      <c r="S6" s="189"/>
      <c r="T6" s="190" t="s">
        <v>170</v>
      </c>
      <c r="U6" s="191">
        <f>U2+U1</f>
        <v>0</v>
      </c>
      <c r="V6" s="82"/>
      <c r="W6" s="72"/>
      <c r="X6" s="73"/>
    </row>
    <row r="7" spans="1:24" ht="52.5" customHeight="1" thickBot="1" x14ac:dyDescent="0.3">
      <c r="A7" s="155"/>
      <c r="B7" s="156"/>
      <c r="C7" s="157"/>
      <c r="D7" s="157"/>
      <c r="E7" s="158"/>
      <c r="F7" s="158"/>
      <c r="G7" s="196"/>
      <c r="H7" s="197"/>
      <c r="I7" s="197"/>
      <c r="J7" s="197"/>
      <c r="K7" s="197"/>
      <c r="L7" s="198"/>
      <c r="M7" s="212" t="s">
        <v>182</v>
      </c>
      <c r="N7" s="213"/>
      <c r="O7" s="159" t="s">
        <v>169</v>
      </c>
      <c r="P7" s="160" t="s">
        <v>181</v>
      </c>
      <c r="Q7" s="193" t="s">
        <v>180</v>
      </c>
      <c r="R7" s="194"/>
      <c r="S7" s="195"/>
      <c r="T7" s="161"/>
      <c r="U7" s="162"/>
      <c r="V7" s="82"/>
      <c r="W7" s="72"/>
      <c r="X7" s="73"/>
    </row>
    <row r="8" spans="1:24" x14ac:dyDescent="0.25">
      <c r="A8" s="209" t="s">
        <v>160</v>
      </c>
      <c r="B8" s="210"/>
      <c r="C8" s="210"/>
      <c r="D8" s="210"/>
      <c r="E8" s="210"/>
      <c r="F8" s="211"/>
      <c r="G8" s="199" t="s">
        <v>144</v>
      </c>
      <c r="H8" s="200"/>
      <c r="I8" s="200"/>
      <c r="J8" s="200"/>
      <c r="K8" s="200"/>
      <c r="L8" s="201"/>
      <c r="M8" s="204" t="s">
        <v>147</v>
      </c>
      <c r="N8" s="205"/>
      <c r="O8" s="205"/>
      <c r="P8" s="206"/>
      <c r="Q8" s="144"/>
      <c r="R8" s="145" t="s">
        <v>156</v>
      </c>
      <c r="S8" s="146"/>
      <c r="T8" s="153" t="s">
        <v>158</v>
      </c>
      <c r="U8" s="154" t="s">
        <v>159</v>
      </c>
      <c r="V8" s="93"/>
      <c r="W8" s="72"/>
      <c r="X8" s="72"/>
    </row>
    <row r="9" spans="1:24" s="2" customFormat="1" ht="90" x14ac:dyDescent="0.25">
      <c r="A9" s="99" t="s">
        <v>5</v>
      </c>
      <c r="B9" s="100" t="s">
        <v>6</v>
      </c>
      <c r="C9" s="101" t="s">
        <v>17</v>
      </c>
      <c r="D9" s="101" t="s">
        <v>16</v>
      </c>
      <c r="E9" s="100" t="s">
        <v>3</v>
      </c>
      <c r="F9" s="69" t="s">
        <v>161</v>
      </c>
      <c r="G9" s="76" t="s">
        <v>150</v>
      </c>
      <c r="H9" s="77" t="s">
        <v>151</v>
      </c>
      <c r="I9" s="77" t="s">
        <v>152</v>
      </c>
      <c r="J9" s="77" t="s">
        <v>153</v>
      </c>
      <c r="K9" s="77" t="s">
        <v>124</v>
      </c>
      <c r="L9" s="77" t="s">
        <v>162</v>
      </c>
      <c r="M9" s="140" t="s">
        <v>176</v>
      </c>
      <c r="N9" s="141" t="s">
        <v>177</v>
      </c>
      <c r="O9" s="142" t="s">
        <v>148</v>
      </c>
      <c r="P9" s="143" t="s">
        <v>168</v>
      </c>
      <c r="Q9" s="116" t="s">
        <v>149</v>
      </c>
      <c r="R9" s="116" t="s">
        <v>178</v>
      </c>
      <c r="S9" s="119" t="s">
        <v>155</v>
      </c>
      <c r="T9" s="121" t="s">
        <v>157</v>
      </c>
      <c r="U9" s="122" t="s">
        <v>179</v>
      </c>
      <c r="V9" s="94"/>
      <c r="W9" s="3" t="s">
        <v>48</v>
      </c>
      <c r="X9" s="14" t="s">
        <v>49</v>
      </c>
    </row>
    <row r="10" spans="1:24" x14ac:dyDescent="0.25">
      <c r="A10" s="102"/>
      <c r="B10" s="18"/>
      <c r="C10" s="103"/>
      <c r="D10" s="103"/>
      <c r="E10" s="18"/>
      <c r="F10" s="136"/>
      <c r="G10" s="79" t="str">
        <f>IF(ISBLANK(E10),"",VLOOKUP(W10,CenterRateTable!A:C,2,FALSE))</f>
        <v/>
      </c>
      <c r="H10" s="80" t="str">
        <f>IF(ISBLANK(E10),"",(G10/2))</f>
        <v/>
      </c>
      <c r="I10" s="80" t="str">
        <f>IF(ISBLANK(E10),"",(G10*C10))</f>
        <v/>
      </c>
      <c r="J10" s="80" t="str">
        <f>IF(ISBLANK(E10),"",(H10*D10))</f>
        <v/>
      </c>
      <c r="K10" s="80" t="str">
        <f>IF(ISBLANK(E10),"",(I10+J10))</f>
        <v/>
      </c>
      <c r="L10" s="81" t="str">
        <f>IF(ISBLANK(F10),"",K10-(K10*F10))</f>
        <v/>
      </c>
      <c r="M10" s="79" t="str">
        <f>IF(ISBLANK(E10),"",VLOOKUP(W10,CenterRateTable!A:C,3,FALSE))</f>
        <v/>
      </c>
      <c r="N10" s="80" t="str">
        <f>IF(ISBLANK(E10),"",((M10-G10)*C10)+(((M10-G10)/2)*D10))</f>
        <v/>
      </c>
      <c r="O10" s="80" t="str">
        <f>IF(ISBLANK(E10),"",(VLOOKUP(X10,CenterRateTable!A:C,3,FALSE)*C10)+((VLOOKUP(X10,CenterRateTable!A:C,3,FALSE)/2*D10)))</f>
        <v/>
      </c>
      <c r="P10" s="81" t="str">
        <f t="shared" ref="P10:P18" si="0">IF(ISBLANK(E10),"",N10+O10)</f>
        <v/>
      </c>
      <c r="Q10" s="80" t="str">
        <f t="shared" ref="Q10:Q18" si="1">IF(ISBLANK(E10),"",(C10*IF(E10="Infant",$K$3,IF(E10="Toddler",$K$4,IF(E10="Preschool",$K$5,IF(E10="School",$K$6,"")))))+(D10*IF(E10="Infant",$K$3,IF(E10="Toddler",$K$4,IF(E10="Preschool",$K$5,IF(E10="School",$K$6,""))))/2))</f>
        <v/>
      </c>
      <c r="R10" s="80" t="str">
        <f>IF(ISBLANK(E10),"",N10+K10)</f>
        <v/>
      </c>
      <c r="S10" s="81" t="str">
        <f>IF(ISBLANK(E10),"",IF(R10&gt;Q10,0,Q10-R10))</f>
        <v/>
      </c>
      <c r="T10" s="123" t="str">
        <f>IF(ISBLANK(E10),"",S10+L10)</f>
        <v/>
      </c>
      <c r="U10" s="124" t="str">
        <f>IF(ISBLANK(E10),"",K10-L10+N10+O10)</f>
        <v/>
      </c>
      <c r="V10" s="95"/>
      <c r="W10" s="15" t="str">
        <f t="shared" ref="W10:W73" si="2">IF(ISBLANK(E10),"",CONCATENATE($B$4,",",E10))</f>
        <v/>
      </c>
      <c r="X10" s="15" t="str">
        <f t="shared" ref="X10:X73" si="3">IF(ISBLANK(E10),"",CONCATENATE($B$4,",",E10,",",$I$4))</f>
        <v/>
      </c>
    </row>
    <row r="11" spans="1:24" x14ac:dyDescent="0.25">
      <c r="A11" s="102"/>
      <c r="B11" s="18"/>
      <c r="C11" s="103"/>
      <c r="D11" s="103"/>
      <c r="E11" s="18"/>
      <c r="F11" s="136"/>
      <c r="G11" s="79" t="str">
        <f>IF(ISBLANK(E11),"",VLOOKUP(W11,CenterRateTable!A:C,2,FALSE))</f>
        <v/>
      </c>
      <c r="H11" s="80" t="str">
        <f t="shared" ref="H11:H60" si="4">IF(ISBLANK(E11),"",(G11/2))</f>
        <v/>
      </c>
      <c r="I11" s="80" t="str">
        <f t="shared" ref="I11:I60" si="5">IF(ISBLANK(E11),"",(G11*C11))</f>
        <v/>
      </c>
      <c r="J11" s="80" t="str">
        <f t="shared" ref="J11:J60" si="6">IF(ISBLANK(E11),"",(H11*D11))</f>
        <v/>
      </c>
      <c r="K11" s="80" t="str">
        <f t="shared" ref="K11:K59" si="7">IF(ISBLANK(E11),"",(I11+J11))</f>
        <v/>
      </c>
      <c r="L11" s="81" t="str">
        <f t="shared" ref="L11:L74" si="8">IF(ISBLANK(F11),"",K11-(K11*F11))</f>
        <v/>
      </c>
      <c r="M11" s="79" t="str">
        <f>IF(ISBLANK(E11),"",VLOOKUP(W11,CenterRateTable!A:C,3,FALSE))</f>
        <v/>
      </c>
      <c r="N11" s="80" t="str">
        <f t="shared" ref="N11:N18" si="9">IF(ISBLANK(E11),"",((M11-G11)*C11)+(((M11-G11)/2)*D11))</f>
        <v/>
      </c>
      <c r="O11" s="80" t="str">
        <f>IF(ISBLANK(E11),"",(VLOOKUP(X11,CenterRateTable!A:C,3,FALSE)*C11)+((VLOOKUP(X11,CenterRateTable!A:C,3,FALSE)/2*D11)))</f>
        <v/>
      </c>
      <c r="P11" s="81" t="str">
        <f t="shared" si="0"/>
        <v/>
      </c>
      <c r="Q11" s="80" t="str">
        <f t="shared" si="1"/>
        <v/>
      </c>
      <c r="R11" s="80" t="str">
        <f t="shared" ref="R11:R74" si="10">IF(ISBLANK(E11),"",N11+K11)</f>
        <v/>
      </c>
      <c r="S11" s="81" t="str">
        <f t="shared" ref="S11:S74" si="11">IF(ISBLANK(E11),"",IF(R11&gt;Q11,0,Q11-R11))</f>
        <v/>
      </c>
      <c r="T11" s="123" t="str">
        <f t="shared" ref="T11:T17" si="12">IF(ISBLANK(E11),"",S11+L11)</f>
        <v/>
      </c>
      <c r="U11" s="124" t="str">
        <f t="shared" ref="U11:U74" si="13">IF(ISBLANK(E11),"",K11-L11+N11+O11)</f>
        <v/>
      </c>
      <c r="V11" s="95"/>
      <c r="W11" s="15" t="str">
        <f t="shared" si="2"/>
        <v/>
      </c>
      <c r="X11" s="15" t="str">
        <f t="shared" si="3"/>
        <v/>
      </c>
    </row>
    <row r="12" spans="1:24" x14ac:dyDescent="0.25">
      <c r="A12" s="102"/>
      <c r="B12" s="18"/>
      <c r="C12" s="103"/>
      <c r="D12" s="103"/>
      <c r="E12" s="18"/>
      <c r="F12" s="136"/>
      <c r="G12" s="79" t="str">
        <f>IF(ISBLANK(E12),"",VLOOKUP(W12,CenterRateTable!A:C,2,FALSE))</f>
        <v/>
      </c>
      <c r="H12" s="80" t="str">
        <f t="shared" si="4"/>
        <v/>
      </c>
      <c r="I12" s="80" t="str">
        <f t="shared" si="5"/>
        <v/>
      </c>
      <c r="J12" s="80" t="str">
        <f t="shared" si="6"/>
        <v/>
      </c>
      <c r="K12" s="80" t="str">
        <f t="shared" si="7"/>
        <v/>
      </c>
      <c r="L12" s="81" t="str">
        <f t="shared" si="8"/>
        <v/>
      </c>
      <c r="M12" s="79" t="str">
        <f>IF(ISBLANK(E12),"",VLOOKUP(W12,CenterRateTable!A:C,3,FALSE))</f>
        <v/>
      </c>
      <c r="N12" s="80" t="str">
        <f t="shared" si="9"/>
        <v/>
      </c>
      <c r="O12" s="80" t="str">
        <f>IF(ISBLANK(E12),"",(VLOOKUP(X12,CenterRateTable!A:C,3,FALSE)*C12)+((VLOOKUP(X12,CenterRateTable!A:C,3,FALSE)/2*D12)))</f>
        <v/>
      </c>
      <c r="P12" s="81" t="str">
        <f t="shared" si="0"/>
        <v/>
      </c>
      <c r="Q12" s="80" t="str">
        <f t="shared" si="1"/>
        <v/>
      </c>
      <c r="R12" s="80" t="str">
        <f t="shared" si="10"/>
        <v/>
      </c>
      <c r="S12" s="81" t="str">
        <f t="shared" si="11"/>
        <v/>
      </c>
      <c r="T12" s="123" t="str">
        <f t="shared" si="12"/>
        <v/>
      </c>
      <c r="U12" s="124" t="str">
        <f t="shared" si="13"/>
        <v/>
      </c>
      <c r="V12" s="95"/>
      <c r="W12" s="15" t="str">
        <f t="shared" si="2"/>
        <v/>
      </c>
      <c r="X12" s="15" t="str">
        <f t="shared" si="3"/>
        <v/>
      </c>
    </row>
    <row r="13" spans="1:24" x14ac:dyDescent="0.25">
      <c r="A13" s="102"/>
      <c r="B13" s="18"/>
      <c r="C13" s="103"/>
      <c r="D13" s="103"/>
      <c r="E13" s="18"/>
      <c r="F13" s="136"/>
      <c r="G13" s="79" t="str">
        <f>IF(ISBLANK(E13),"",VLOOKUP(W13,CenterRateTable!A:C,2,FALSE))</f>
        <v/>
      </c>
      <c r="H13" s="80" t="str">
        <f t="shared" si="4"/>
        <v/>
      </c>
      <c r="I13" s="80" t="str">
        <f t="shared" si="5"/>
        <v/>
      </c>
      <c r="J13" s="80" t="str">
        <f t="shared" si="6"/>
        <v/>
      </c>
      <c r="K13" s="80" t="str">
        <f t="shared" si="7"/>
        <v/>
      </c>
      <c r="L13" s="81" t="str">
        <f t="shared" si="8"/>
        <v/>
      </c>
      <c r="M13" s="79" t="str">
        <f>IF(ISBLANK(E13),"",VLOOKUP(W13,CenterRateTable!A:C,3,FALSE))</f>
        <v/>
      </c>
      <c r="N13" s="80" t="str">
        <f t="shared" si="9"/>
        <v/>
      </c>
      <c r="O13" s="80" t="str">
        <f>IF(ISBLANK(E13),"",(VLOOKUP(X13,CenterRateTable!A:C,3,FALSE)*C13)+((VLOOKUP(X13,CenterRateTable!A:C,3,FALSE)/2*D13)))</f>
        <v/>
      </c>
      <c r="P13" s="81" t="str">
        <f t="shared" si="0"/>
        <v/>
      </c>
      <c r="Q13" s="80" t="str">
        <f t="shared" si="1"/>
        <v/>
      </c>
      <c r="R13" s="80" t="str">
        <f t="shared" si="10"/>
        <v/>
      </c>
      <c r="S13" s="81" t="str">
        <f t="shared" si="11"/>
        <v/>
      </c>
      <c r="T13" s="123" t="str">
        <f t="shared" si="12"/>
        <v/>
      </c>
      <c r="U13" s="124" t="str">
        <f t="shared" si="13"/>
        <v/>
      </c>
      <c r="V13" s="95"/>
      <c r="W13" s="15" t="str">
        <f t="shared" si="2"/>
        <v/>
      </c>
      <c r="X13" s="15" t="str">
        <f t="shared" si="3"/>
        <v/>
      </c>
    </row>
    <row r="14" spans="1:24" x14ac:dyDescent="0.25">
      <c r="A14" s="102"/>
      <c r="B14" s="18"/>
      <c r="C14" s="103"/>
      <c r="D14" s="103"/>
      <c r="E14" s="18"/>
      <c r="F14" s="136"/>
      <c r="G14" s="79" t="str">
        <f>IF(ISBLANK(E14),"",VLOOKUP(W14,CenterRateTable!A:C,2,FALSE))</f>
        <v/>
      </c>
      <c r="H14" s="80" t="str">
        <f t="shared" si="4"/>
        <v/>
      </c>
      <c r="I14" s="80" t="str">
        <f t="shared" si="5"/>
        <v/>
      </c>
      <c r="J14" s="80" t="str">
        <f t="shared" si="6"/>
        <v/>
      </c>
      <c r="K14" s="80" t="str">
        <f t="shared" si="7"/>
        <v/>
      </c>
      <c r="L14" s="81" t="str">
        <f t="shared" si="8"/>
        <v/>
      </c>
      <c r="M14" s="79" t="str">
        <f>IF(ISBLANK(E14),"",VLOOKUP(W14,CenterRateTable!A:C,3,FALSE))</f>
        <v/>
      </c>
      <c r="N14" s="80" t="str">
        <f t="shared" si="9"/>
        <v/>
      </c>
      <c r="O14" s="80" t="str">
        <f>IF(ISBLANK(E14),"",(VLOOKUP(X14,CenterRateTable!A:C,3,FALSE)*C14)+((VLOOKUP(X14,CenterRateTable!A:C,3,FALSE)/2*D14)))</f>
        <v/>
      </c>
      <c r="P14" s="81" t="str">
        <f t="shared" si="0"/>
        <v/>
      </c>
      <c r="Q14" s="80" t="str">
        <f t="shared" si="1"/>
        <v/>
      </c>
      <c r="R14" s="80" t="str">
        <f t="shared" si="10"/>
        <v/>
      </c>
      <c r="S14" s="81" t="str">
        <f t="shared" si="11"/>
        <v/>
      </c>
      <c r="T14" s="123" t="str">
        <f t="shared" si="12"/>
        <v/>
      </c>
      <c r="U14" s="124" t="str">
        <f t="shared" si="13"/>
        <v/>
      </c>
      <c r="V14" s="95"/>
      <c r="W14" s="15" t="str">
        <f t="shared" si="2"/>
        <v/>
      </c>
      <c r="X14" s="15" t="str">
        <f t="shared" si="3"/>
        <v/>
      </c>
    </row>
    <row r="15" spans="1:24" x14ac:dyDescent="0.25">
      <c r="A15" s="102"/>
      <c r="B15" s="18"/>
      <c r="C15" s="103"/>
      <c r="D15" s="103"/>
      <c r="E15" s="18"/>
      <c r="F15" s="136"/>
      <c r="G15" s="79" t="str">
        <f>IF(ISBLANK(E15),"",VLOOKUP(W15,CenterRateTable!A:C,2,FALSE))</f>
        <v/>
      </c>
      <c r="H15" s="80" t="str">
        <f t="shared" si="4"/>
        <v/>
      </c>
      <c r="I15" s="80" t="str">
        <f t="shared" si="5"/>
        <v/>
      </c>
      <c r="J15" s="80" t="str">
        <f t="shared" si="6"/>
        <v/>
      </c>
      <c r="K15" s="80" t="str">
        <f t="shared" si="7"/>
        <v/>
      </c>
      <c r="L15" s="81" t="str">
        <f t="shared" si="8"/>
        <v/>
      </c>
      <c r="M15" s="79" t="str">
        <f>IF(ISBLANK(E15),"",VLOOKUP(W15,CenterRateTable!A:C,3,FALSE))</f>
        <v/>
      </c>
      <c r="N15" s="80" t="str">
        <f t="shared" si="9"/>
        <v/>
      </c>
      <c r="O15" s="80" t="str">
        <f>IF(ISBLANK(E15),"",(VLOOKUP(X15,CenterRateTable!A:C,3,FALSE)*C15)+((VLOOKUP(X15,CenterRateTable!A:C,3,FALSE)/2*D15)))</f>
        <v/>
      </c>
      <c r="P15" s="81" t="str">
        <f t="shared" si="0"/>
        <v/>
      </c>
      <c r="Q15" s="80" t="str">
        <f t="shared" si="1"/>
        <v/>
      </c>
      <c r="R15" s="80" t="str">
        <f t="shared" si="10"/>
        <v/>
      </c>
      <c r="S15" s="81" t="str">
        <f t="shared" si="11"/>
        <v/>
      </c>
      <c r="T15" s="123" t="str">
        <f t="shared" si="12"/>
        <v/>
      </c>
      <c r="U15" s="124" t="str">
        <f t="shared" si="13"/>
        <v/>
      </c>
      <c r="V15" s="95"/>
      <c r="W15" s="15" t="str">
        <f t="shared" si="2"/>
        <v/>
      </c>
      <c r="X15" s="15" t="str">
        <f t="shared" si="3"/>
        <v/>
      </c>
    </row>
    <row r="16" spans="1:24" x14ac:dyDescent="0.25">
      <c r="A16" s="102"/>
      <c r="B16" s="18"/>
      <c r="C16" s="103"/>
      <c r="D16" s="103"/>
      <c r="E16" s="18"/>
      <c r="F16" s="136"/>
      <c r="G16" s="79" t="str">
        <f>IF(ISBLANK(E16),"",VLOOKUP(W16,CenterRateTable!A:C,2,FALSE))</f>
        <v/>
      </c>
      <c r="H16" s="80" t="str">
        <f t="shared" si="4"/>
        <v/>
      </c>
      <c r="I16" s="80" t="str">
        <f t="shared" si="5"/>
        <v/>
      </c>
      <c r="J16" s="80" t="str">
        <f t="shared" si="6"/>
        <v/>
      </c>
      <c r="K16" s="80" t="str">
        <f t="shared" si="7"/>
        <v/>
      </c>
      <c r="L16" s="81" t="str">
        <f t="shared" si="8"/>
        <v/>
      </c>
      <c r="M16" s="79" t="str">
        <f>IF(ISBLANK(E16),"",VLOOKUP(W16,CenterRateTable!A:C,3,FALSE))</f>
        <v/>
      </c>
      <c r="N16" s="80" t="str">
        <f t="shared" si="9"/>
        <v/>
      </c>
      <c r="O16" s="80" t="str">
        <f>IF(ISBLANK(E16),"",(VLOOKUP(X16,CenterRateTable!A:C,3,FALSE)*C16)+((VLOOKUP(X16,CenterRateTable!A:C,3,FALSE)/2*D16)))</f>
        <v/>
      </c>
      <c r="P16" s="81" t="str">
        <f t="shared" si="0"/>
        <v/>
      </c>
      <c r="Q16" s="80" t="str">
        <f t="shared" si="1"/>
        <v/>
      </c>
      <c r="R16" s="80" t="str">
        <f t="shared" si="10"/>
        <v/>
      </c>
      <c r="S16" s="81" t="str">
        <f t="shared" si="11"/>
        <v/>
      </c>
      <c r="T16" s="123" t="str">
        <f t="shared" si="12"/>
        <v/>
      </c>
      <c r="U16" s="124" t="str">
        <f t="shared" si="13"/>
        <v/>
      </c>
      <c r="V16" s="95"/>
      <c r="W16" s="15" t="str">
        <f t="shared" si="2"/>
        <v/>
      </c>
      <c r="X16" s="15" t="str">
        <f t="shared" si="3"/>
        <v/>
      </c>
    </row>
    <row r="17" spans="1:24" x14ac:dyDescent="0.25">
      <c r="A17" s="102"/>
      <c r="B17" s="18"/>
      <c r="C17" s="103"/>
      <c r="D17" s="103"/>
      <c r="E17" s="18"/>
      <c r="F17" s="136"/>
      <c r="G17" s="79" t="str">
        <f>IF(ISBLANK(E17),"",VLOOKUP(W17,CenterRateTable!A:C,2,FALSE))</f>
        <v/>
      </c>
      <c r="H17" s="80" t="str">
        <f t="shared" si="4"/>
        <v/>
      </c>
      <c r="I17" s="80" t="str">
        <f t="shared" si="5"/>
        <v/>
      </c>
      <c r="J17" s="80" t="str">
        <f t="shared" si="6"/>
        <v/>
      </c>
      <c r="K17" s="80" t="str">
        <f t="shared" si="7"/>
        <v/>
      </c>
      <c r="L17" s="81" t="str">
        <f t="shared" si="8"/>
        <v/>
      </c>
      <c r="M17" s="79" t="str">
        <f>IF(ISBLANK(E17),"",VLOOKUP(W17,CenterRateTable!A:C,3,FALSE))</f>
        <v/>
      </c>
      <c r="N17" s="80" t="str">
        <f t="shared" si="9"/>
        <v/>
      </c>
      <c r="O17" s="80" t="str">
        <f>IF(ISBLANK(E17),"",(VLOOKUP(X17,CenterRateTable!A:C,3,FALSE)*C17)+((VLOOKUP(X17,CenterRateTable!A:C,3,FALSE)/2*D17)))</f>
        <v/>
      </c>
      <c r="P17" s="81" t="str">
        <f t="shared" si="0"/>
        <v/>
      </c>
      <c r="Q17" s="80" t="str">
        <f t="shared" si="1"/>
        <v/>
      </c>
      <c r="R17" s="80" t="str">
        <f t="shared" si="10"/>
        <v/>
      </c>
      <c r="S17" s="81" t="str">
        <f t="shared" si="11"/>
        <v/>
      </c>
      <c r="T17" s="123" t="str">
        <f t="shared" si="12"/>
        <v/>
      </c>
      <c r="U17" s="124" t="str">
        <f t="shared" si="13"/>
        <v/>
      </c>
      <c r="V17" s="95"/>
      <c r="W17" s="15" t="str">
        <f t="shared" si="2"/>
        <v/>
      </c>
      <c r="X17" s="15" t="str">
        <f t="shared" si="3"/>
        <v/>
      </c>
    </row>
    <row r="18" spans="1:24" x14ac:dyDescent="0.25">
      <c r="A18" s="102"/>
      <c r="B18" s="18"/>
      <c r="C18" s="103"/>
      <c r="D18" s="103"/>
      <c r="E18" s="18"/>
      <c r="F18" s="136"/>
      <c r="G18" s="79" t="str">
        <f>IF(ISBLANK(E18),"",VLOOKUP(W18,CenterRateTable!A:C,2,FALSE))</f>
        <v/>
      </c>
      <c r="H18" s="80" t="str">
        <f t="shared" si="4"/>
        <v/>
      </c>
      <c r="I18" s="80" t="str">
        <f t="shared" si="5"/>
        <v/>
      </c>
      <c r="J18" s="80" t="str">
        <f t="shared" si="6"/>
        <v/>
      </c>
      <c r="K18" s="80" t="str">
        <f t="shared" si="7"/>
        <v/>
      </c>
      <c r="L18" s="81" t="str">
        <f t="shared" si="8"/>
        <v/>
      </c>
      <c r="M18" s="79" t="str">
        <f>IF(ISBLANK(E18),"",VLOOKUP(W18,CenterRateTable!A:C,3,FALSE))</f>
        <v/>
      </c>
      <c r="N18" s="80" t="str">
        <f t="shared" si="9"/>
        <v/>
      </c>
      <c r="O18" s="80" t="str">
        <f>IF(ISBLANK(E18),"",(VLOOKUP(X18,CenterRateTable!A:C,3,FALSE)*C18)+((VLOOKUP(X18,CenterRateTable!A:C,3,FALSE)/2*D18)))</f>
        <v/>
      </c>
      <c r="P18" s="81" t="str">
        <f t="shared" si="0"/>
        <v/>
      </c>
      <c r="Q18" s="80" t="str">
        <f t="shared" si="1"/>
        <v/>
      </c>
      <c r="R18" s="80" t="str">
        <f t="shared" si="10"/>
        <v/>
      </c>
      <c r="S18" s="81" t="str">
        <f t="shared" si="11"/>
        <v/>
      </c>
      <c r="T18" s="123" t="str">
        <f>IF(ISBLANK(E18),"",S18+L18)</f>
        <v/>
      </c>
      <c r="U18" s="124" t="str">
        <f t="shared" si="13"/>
        <v/>
      </c>
      <c r="V18" s="95"/>
      <c r="W18" s="15" t="str">
        <f t="shared" si="2"/>
        <v/>
      </c>
      <c r="X18" s="15" t="str">
        <f t="shared" si="3"/>
        <v/>
      </c>
    </row>
    <row r="19" spans="1:24" x14ac:dyDescent="0.25">
      <c r="A19" s="102"/>
      <c r="B19" s="18"/>
      <c r="C19" s="103"/>
      <c r="D19" s="103"/>
      <c r="E19" s="18"/>
      <c r="F19" s="136"/>
      <c r="G19" s="70" t="str">
        <f>IF(ISBLANK(E19),"",VLOOKUP(W19,CenterRateTable!A:C,2,FALSE))</f>
        <v/>
      </c>
      <c r="H19" s="71" t="str">
        <f t="shared" si="4"/>
        <v/>
      </c>
      <c r="I19" s="71" t="str">
        <f t="shared" si="5"/>
        <v/>
      </c>
      <c r="J19" s="71" t="str">
        <f t="shared" si="6"/>
        <v/>
      </c>
      <c r="K19" s="71" t="str">
        <f t="shared" si="7"/>
        <v/>
      </c>
      <c r="L19" s="81" t="str">
        <f t="shared" si="8"/>
        <v/>
      </c>
      <c r="M19" s="79" t="str">
        <f>IF(ISBLANK(E19),"",VLOOKUP(W19,CenterRateTable!A:C,3,FALSE))</f>
        <v/>
      </c>
      <c r="N19" s="80" t="str">
        <f t="shared" ref="N19:N82" si="14">IF(ISBLANK(E19),"",((M19-G19)*C19)+(((M19-G19)/2)*D19))</f>
        <v/>
      </c>
      <c r="O19" s="80" t="str">
        <f>IF(ISBLANK(E19),"",(VLOOKUP(X19,CenterRateTable!A:C,3,FALSE)*C19)+((VLOOKUP(X19,CenterRateTable!A:C,3,FALSE)/2*D19)))</f>
        <v/>
      </c>
      <c r="P19" s="81" t="str">
        <f t="shared" ref="P19:P82" si="15">IF(ISBLANK(E19),"",N19+O19)</f>
        <v/>
      </c>
      <c r="Q19" s="80" t="str">
        <f t="shared" ref="Q19:Q82" si="16">IF(ISBLANK(E19),"",(C19*IF(E19="Infant",$K$3,IF(E19="Toddler",$K$4,IF(E19="Preschool",$K$5,IF(E19="School",$K$6,"")))))+(D19*IF(E19="Infant",$K$3,IF(E19="Toddler",$K$4,IF(E19="Preschool",$K$5,IF(E19="School",$K$6,""))))/2))</f>
        <v/>
      </c>
      <c r="R19" s="80" t="str">
        <f t="shared" si="10"/>
        <v/>
      </c>
      <c r="S19" s="81" t="str">
        <f t="shared" si="11"/>
        <v/>
      </c>
      <c r="T19" s="123" t="str">
        <f t="shared" ref="T19:T82" si="17">IF(ISBLANK(E19),"",S19+L19)</f>
        <v/>
      </c>
      <c r="U19" s="124" t="str">
        <f t="shared" si="13"/>
        <v/>
      </c>
      <c r="V19" s="95"/>
      <c r="W19" s="15" t="str">
        <f t="shared" si="2"/>
        <v/>
      </c>
      <c r="X19" s="15" t="str">
        <f t="shared" si="3"/>
        <v/>
      </c>
    </row>
    <row r="20" spans="1:24" x14ac:dyDescent="0.25">
      <c r="A20" s="102"/>
      <c r="B20" s="18"/>
      <c r="C20" s="103"/>
      <c r="D20" s="103"/>
      <c r="E20" s="18"/>
      <c r="F20" s="136"/>
      <c r="G20" s="70" t="str">
        <f>IF(ISBLANK(E20),"",VLOOKUP(W20,CenterRateTable!A:C,2,FALSE))</f>
        <v/>
      </c>
      <c r="H20" s="71" t="str">
        <f t="shared" si="4"/>
        <v/>
      </c>
      <c r="I20" s="71" t="str">
        <f t="shared" si="5"/>
        <v/>
      </c>
      <c r="J20" s="71" t="str">
        <f t="shared" si="6"/>
        <v/>
      </c>
      <c r="K20" s="71" t="str">
        <f t="shared" si="7"/>
        <v/>
      </c>
      <c r="L20" s="81" t="str">
        <f t="shared" si="8"/>
        <v/>
      </c>
      <c r="M20" s="79" t="str">
        <f>IF(ISBLANK(E20),"",VLOOKUP(W20,CenterRateTable!A:C,3,FALSE))</f>
        <v/>
      </c>
      <c r="N20" s="80" t="str">
        <f t="shared" si="14"/>
        <v/>
      </c>
      <c r="O20" s="80" t="str">
        <f>IF(ISBLANK(E20),"",(VLOOKUP(X20,CenterRateTable!A:C,3,FALSE)*C20)+((VLOOKUP(X20,CenterRateTable!A:C,3,FALSE)/2*D20)))</f>
        <v/>
      </c>
      <c r="P20" s="81" t="str">
        <f t="shared" si="15"/>
        <v/>
      </c>
      <c r="Q20" s="80" t="str">
        <f t="shared" si="16"/>
        <v/>
      </c>
      <c r="R20" s="80" t="str">
        <f t="shared" si="10"/>
        <v/>
      </c>
      <c r="S20" s="81" t="str">
        <f t="shared" si="11"/>
        <v/>
      </c>
      <c r="T20" s="123" t="str">
        <f t="shared" si="17"/>
        <v/>
      </c>
      <c r="U20" s="124" t="str">
        <f t="shared" si="13"/>
        <v/>
      </c>
      <c r="V20" s="95"/>
      <c r="W20" s="15" t="str">
        <f t="shared" si="2"/>
        <v/>
      </c>
      <c r="X20" s="15" t="str">
        <f t="shared" si="3"/>
        <v/>
      </c>
    </row>
    <row r="21" spans="1:24" x14ac:dyDescent="0.25">
      <c r="A21" s="102"/>
      <c r="B21" s="18"/>
      <c r="C21" s="103"/>
      <c r="D21" s="103"/>
      <c r="E21" s="18"/>
      <c r="F21" s="136"/>
      <c r="G21" s="70" t="str">
        <f>IF(ISBLANK(E21),"",VLOOKUP(W21,CenterRateTable!A:C,2,FALSE))</f>
        <v/>
      </c>
      <c r="H21" s="71" t="str">
        <f t="shared" si="4"/>
        <v/>
      </c>
      <c r="I21" s="71" t="str">
        <f t="shared" si="5"/>
        <v/>
      </c>
      <c r="J21" s="71" t="str">
        <f t="shared" si="6"/>
        <v/>
      </c>
      <c r="K21" s="71" t="str">
        <f t="shared" si="7"/>
        <v/>
      </c>
      <c r="L21" s="81" t="str">
        <f t="shared" si="8"/>
        <v/>
      </c>
      <c r="M21" s="79" t="str">
        <f>IF(ISBLANK(E21),"",VLOOKUP(W21,CenterRateTable!A:C,3,FALSE))</f>
        <v/>
      </c>
      <c r="N21" s="80" t="str">
        <f t="shared" si="14"/>
        <v/>
      </c>
      <c r="O21" s="80" t="str">
        <f>IF(ISBLANK(E21),"",(VLOOKUP(X21,CenterRateTable!A:C,3,FALSE)*C21)+((VLOOKUP(X21,CenterRateTable!A:C,3,FALSE)/2*D21)))</f>
        <v/>
      </c>
      <c r="P21" s="81" t="str">
        <f t="shared" si="15"/>
        <v/>
      </c>
      <c r="Q21" s="80" t="str">
        <f t="shared" si="16"/>
        <v/>
      </c>
      <c r="R21" s="80" t="str">
        <f t="shared" si="10"/>
        <v/>
      </c>
      <c r="S21" s="81" t="str">
        <f t="shared" si="11"/>
        <v/>
      </c>
      <c r="T21" s="123" t="str">
        <f t="shared" si="17"/>
        <v/>
      </c>
      <c r="U21" s="124" t="str">
        <f t="shared" si="13"/>
        <v/>
      </c>
      <c r="V21" s="95"/>
      <c r="W21" s="15" t="str">
        <f t="shared" si="2"/>
        <v/>
      </c>
      <c r="X21" s="15" t="str">
        <f t="shared" si="3"/>
        <v/>
      </c>
    </row>
    <row r="22" spans="1:24" x14ac:dyDescent="0.25">
      <c r="A22" s="102"/>
      <c r="B22" s="18"/>
      <c r="C22" s="103"/>
      <c r="D22" s="103"/>
      <c r="E22" s="18"/>
      <c r="F22" s="136"/>
      <c r="G22" s="70" t="str">
        <f>IF(ISBLANK(E22),"",VLOOKUP(W22,CenterRateTable!A:C,2,FALSE))</f>
        <v/>
      </c>
      <c r="H22" s="71" t="str">
        <f t="shared" si="4"/>
        <v/>
      </c>
      <c r="I22" s="71" t="str">
        <f t="shared" si="5"/>
        <v/>
      </c>
      <c r="J22" s="71" t="str">
        <f t="shared" si="6"/>
        <v/>
      </c>
      <c r="K22" s="71" t="str">
        <f t="shared" si="7"/>
        <v/>
      </c>
      <c r="L22" s="81" t="str">
        <f t="shared" si="8"/>
        <v/>
      </c>
      <c r="M22" s="79" t="str">
        <f>IF(ISBLANK(E22),"",VLOOKUP(W22,CenterRateTable!A:C,3,FALSE))</f>
        <v/>
      </c>
      <c r="N22" s="80" t="str">
        <f t="shared" si="14"/>
        <v/>
      </c>
      <c r="O22" s="80" t="str">
        <f>IF(ISBLANK(E22),"",(VLOOKUP(X22,CenterRateTable!A:C,3,FALSE)*C22)+((VLOOKUP(X22,CenterRateTable!A:C,3,FALSE)/2*D22)))</f>
        <v/>
      </c>
      <c r="P22" s="81" t="str">
        <f t="shared" si="15"/>
        <v/>
      </c>
      <c r="Q22" s="80" t="str">
        <f t="shared" si="16"/>
        <v/>
      </c>
      <c r="R22" s="80" t="str">
        <f t="shared" si="10"/>
        <v/>
      </c>
      <c r="S22" s="81" t="str">
        <f t="shared" si="11"/>
        <v/>
      </c>
      <c r="T22" s="123" t="str">
        <f t="shared" si="17"/>
        <v/>
      </c>
      <c r="U22" s="124" t="str">
        <f t="shared" si="13"/>
        <v/>
      </c>
      <c r="V22" s="95"/>
      <c r="W22" s="15" t="str">
        <f t="shared" si="2"/>
        <v/>
      </c>
      <c r="X22" s="15" t="str">
        <f t="shared" si="3"/>
        <v/>
      </c>
    </row>
    <row r="23" spans="1:24" x14ac:dyDescent="0.25">
      <c r="A23" s="102"/>
      <c r="B23" s="18"/>
      <c r="C23" s="103"/>
      <c r="D23" s="103"/>
      <c r="E23" s="18"/>
      <c r="F23" s="136"/>
      <c r="G23" s="70" t="str">
        <f>IF(ISBLANK(E23),"",VLOOKUP(W23,CenterRateTable!A:C,2,FALSE))</f>
        <v/>
      </c>
      <c r="H23" s="71" t="str">
        <f t="shared" si="4"/>
        <v/>
      </c>
      <c r="I23" s="71" t="str">
        <f t="shared" si="5"/>
        <v/>
      </c>
      <c r="J23" s="71" t="str">
        <f t="shared" si="6"/>
        <v/>
      </c>
      <c r="K23" s="71" t="str">
        <f t="shared" si="7"/>
        <v/>
      </c>
      <c r="L23" s="81" t="str">
        <f t="shared" si="8"/>
        <v/>
      </c>
      <c r="M23" s="79" t="str">
        <f>IF(ISBLANK(E23),"",VLOOKUP(W23,CenterRateTable!A:C,3,FALSE))</f>
        <v/>
      </c>
      <c r="N23" s="80" t="str">
        <f t="shared" si="14"/>
        <v/>
      </c>
      <c r="O23" s="80" t="str">
        <f>IF(ISBLANK(E23),"",(VLOOKUP(X23,CenterRateTable!A:C,3,FALSE)*C23)+((VLOOKUP(X23,CenterRateTable!A:C,3,FALSE)/2*D23)))</f>
        <v/>
      </c>
      <c r="P23" s="81" t="str">
        <f t="shared" si="15"/>
        <v/>
      </c>
      <c r="Q23" s="80" t="str">
        <f t="shared" si="16"/>
        <v/>
      </c>
      <c r="R23" s="80" t="str">
        <f t="shared" si="10"/>
        <v/>
      </c>
      <c r="S23" s="81" t="str">
        <f t="shared" si="11"/>
        <v/>
      </c>
      <c r="T23" s="123" t="str">
        <f t="shared" si="17"/>
        <v/>
      </c>
      <c r="U23" s="124" t="str">
        <f t="shared" si="13"/>
        <v/>
      </c>
      <c r="V23" s="95"/>
      <c r="W23" s="15" t="str">
        <f t="shared" si="2"/>
        <v/>
      </c>
      <c r="X23" s="15" t="str">
        <f t="shared" si="3"/>
        <v/>
      </c>
    </row>
    <row r="24" spans="1:24" x14ac:dyDescent="0.25">
      <c r="A24" s="102"/>
      <c r="B24" s="18"/>
      <c r="C24" s="103"/>
      <c r="D24" s="103"/>
      <c r="E24" s="18"/>
      <c r="F24" s="136"/>
      <c r="G24" s="70" t="str">
        <f>IF(ISBLANK(E24),"",VLOOKUP(W24,CenterRateTable!A:C,2,FALSE))</f>
        <v/>
      </c>
      <c r="H24" s="71" t="str">
        <f t="shared" si="4"/>
        <v/>
      </c>
      <c r="I24" s="71" t="str">
        <f t="shared" si="5"/>
        <v/>
      </c>
      <c r="J24" s="71" t="str">
        <f t="shared" si="6"/>
        <v/>
      </c>
      <c r="K24" s="71" t="str">
        <f t="shared" si="7"/>
        <v/>
      </c>
      <c r="L24" s="81" t="str">
        <f t="shared" si="8"/>
        <v/>
      </c>
      <c r="M24" s="79" t="str">
        <f>IF(ISBLANK(E24),"",VLOOKUP(W24,CenterRateTable!A:C,3,FALSE))</f>
        <v/>
      </c>
      <c r="N24" s="80" t="str">
        <f t="shared" si="14"/>
        <v/>
      </c>
      <c r="O24" s="80" t="str">
        <f>IF(ISBLANK(E24),"",(VLOOKUP(X24,CenterRateTable!A:C,3,FALSE)*C24)+((VLOOKUP(X24,CenterRateTable!A:C,3,FALSE)/2*D24)))</f>
        <v/>
      </c>
      <c r="P24" s="81" t="str">
        <f t="shared" si="15"/>
        <v/>
      </c>
      <c r="Q24" s="80" t="str">
        <f t="shared" si="16"/>
        <v/>
      </c>
      <c r="R24" s="80" t="str">
        <f t="shared" si="10"/>
        <v/>
      </c>
      <c r="S24" s="81" t="str">
        <f t="shared" si="11"/>
        <v/>
      </c>
      <c r="T24" s="123" t="str">
        <f t="shared" si="17"/>
        <v/>
      </c>
      <c r="U24" s="124" t="str">
        <f t="shared" si="13"/>
        <v/>
      </c>
      <c r="V24" s="95"/>
      <c r="W24" s="15" t="str">
        <f t="shared" si="2"/>
        <v/>
      </c>
      <c r="X24" s="15" t="str">
        <f t="shared" si="3"/>
        <v/>
      </c>
    </row>
    <row r="25" spans="1:24" x14ac:dyDescent="0.25">
      <c r="A25" s="102"/>
      <c r="B25" s="18"/>
      <c r="C25" s="103"/>
      <c r="D25" s="103"/>
      <c r="E25" s="18"/>
      <c r="F25" s="136"/>
      <c r="G25" s="70" t="str">
        <f>IF(ISBLANK(E25),"",VLOOKUP(W25,CenterRateTable!A:C,2,FALSE))</f>
        <v/>
      </c>
      <c r="H25" s="71" t="str">
        <f t="shared" si="4"/>
        <v/>
      </c>
      <c r="I25" s="71" t="str">
        <f t="shared" si="5"/>
        <v/>
      </c>
      <c r="J25" s="71" t="str">
        <f t="shared" si="6"/>
        <v/>
      </c>
      <c r="K25" s="71" t="str">
        <f t="shared" si="7"/>
        <v/>
      </c>
      <c r="L25" s="81" t="str">
        <f t="shared" si="8"/>
        <v/>
      </c>
      <c r="M25" s="79" t="str">
        <f>IF(ISBLANK(E25),"",VLOOKUP(W25,CenterRateTable!A:C,3,FALSE))</f>
        <v/>
      </c>
      <c r="N25" s="80" t="str">
        <f t="shared" si="14"/>
        <v/>
      </c>
      <c r="O25" s="80" t="str">
        <f>IF(ISBLANK(E25),"",(VLOOKUP(X25,CenterRateTable!A:C,3,FALSE)*C25)+((VLOOKUP(X25,CenterRateTable!A:C,3,FALSE)/2*D25)))</f>
        <v/>
      </c>
      <c r="P25" s="81" t="str">
        <f t="shared" si="15"/>
        <v/>
      </c>
      <c r="Q25" s="80" t="str">
        <f t="shared" si="16"/>
        <v/>
      </c>
      <c r="R25" s="80" t="str">
        <f t="shared" si="10"/>
        <v/>
      </c>
      <c r="S25" s="81" t="str">
        <f t="shared" si="11"/>
        <v/>
      </c>
      <c r="T25" s="123" t="str">
        <f t="shared" si="17"/>
        <v/>
      </c>
      <c r="U25" s="124" t="str">
        <f t="shared" si="13"/>
        <v/>
      </c>
      <c r="V25" s="95"/>
      <c r="W25" s="15" t="str">
        <f t="shared" si="2"/>
        <v/>
      </c>
      <c r="X25" s="15" t="str">
        <f t="shared" si="3"/>
        <v/>
      </c>
    </row>
    <row r="26" spans="1:24" x14ac:dyDescent="0.25">
      <c r="A26" s="102"/>
      <c r="B26" s="18"/>
      <c r="C26" s="103"/>
      <c r="D26" s="103"/>
      <c r="E26" s="18"/>
      <c r="F26" s="136"/>
      <c r="G26" s="70" t="str">
        <f>IF(ISBLANK(E26),"",VLOOKUP(W26,CenterRateTable!A:C,2,FALSE))</f>
        <v/>
      </c>
      <c r="H26" s="71" t="str">
        <f t="shared" si="4"/>
        <v/>
      </c>
      <c r="I26" s="71" t="str">
        <f t="shared" si="5"/>
        <v/>
      </c>
      <c r="J26" s="71" t="str">
        <f t="shared" si="6"/>
        <v/>
      </c>
      <c r="K26" s="71" t="str">
        <f t="shared" si="7"/>
        <v/>
      </c>
      <c r="L26" s="81" t="str">
        <f t="shared" si="8"/>
        <v/>
      </c>
      <c r="M26" s="79" t="str">
        <f>IF(ISBLANK(E26),"",VLOOKUP(W26,CenterRateTable!A:C,3,FALSE))</f>
        <v/>
      </c>
      <c r="N26" s="80" t="str">
        <f t="shared" si="14"/>
        <v/>
      </c>
      <c r="O26" s="80" t="str">
        <f>IF(ISBLANK(E26),"",(VLOOKUP(X26,CenterRateTable!A:C,3,FALSE)*C26)+((VLOOKUP(X26,CenterRateTable!A:C,3,FALSE)/2*D26)))</f>
        <v/>
      </c>
      <c r="P26" s="81" t="str">
        <f t="shared" si="15"/>
        <v/>
      </c>
      <c r="Q26" s="80" t="str">
        <f t="shared" si="16"/>
        <v/>
      </c>
      <c r="R26" s="80" t="str">
        <f t="shared" si="10"/>
        <v/>
      </c>
      <c r="S26" s="81" t="str">
        <f t="shared" si="11"/>
        <v/>
      </c>
      <c r="T26" s="123" t="str">
        <f t="shared" si="17"/>
        <v/>
      </c>
      <c r="U26" s="124" t="str">
        <f t="shared" si="13"/>
        <v/>
      </c>
      <c r="V26" s="95"/>
      <c r="W26" s="15" t="str">
        <f t="shared" si="2"/>
        <v/>
      </c>
      <c r="X26" s="15" t="str">
        <f t="shared" si="3"/>
        <v/>
      </c>
    </row>
    <row r="27" spans="1:24" x14ac:dyDescent="0.25">
      <c r="A27" s="102"/>
      <c r="B27" s="18"/>
      <c r="C27" s="103"/>
      <c r="D27" s="103"/>
      <c r="E27" s="18"/>
      <c r="F27" s="136"/>
      <c r="G27" s="70" t="str">
        <f>IF(ISBLANK(E27),"",VLOOKUP(W27,CenterRateTable!A:C,2,FALSE))</f>
        <v/>
      </c>
      <c r="H27" s="71" t="str">
        <f t="shared" si="4"/>
        <v/>
      </c>
      <c r="I27" s="71" t="str">
        <f t="shared" si="5"/>
        <v/>
      </c>
      <c r="J27" s="71" t="str">
        <f t="shared" si="6"/>
        <v/>
      </c>
      <c r="K27" s="71" t="str">
        <f t="shared" si="7"/>
        <v/>
      </c>
      <c r="L27" s="81" t="str">
        <f t="shared" si="8"/>
        <v/>
      </c>
      <c r="M27" s="79" t="str">
        <f>IF(ISBLANK(E27),"",VLOOKUP(W27,CenterRateTable!A:C,3,FALSE))</f>
        <v/>
      </c>
      <c r="N27" s="80" t="str">
        <f t="shared" si="14"/>
        <v/>
      </c>
      <c r="O27" s="80" t="str">
        <f>IF(ISBLANK(E27),"",(VLOOKUP(X27,CenterRateTable!A:C,3,FALSE)*C27)+((VLOOKUP(X27,CenterRateTable!A:C,3,FALSE)/2*D27)))</f>
        <v/>
      </c>
      <c r="P27" s="81" t="str">
        <f t="shared" si="15"/>
        <v/>
      </c>
      <c r="Q27" s="80" t="str">
        <f t="shared" si="16"/>
        <v/>
      </c>
      <c r="R27" s="80" t="str">
        <f t="shared" si="10"/>
        <v/>
      </c>
      <c r="S27" s="81" t="str">
        <f t="shared" si="11"/>
        <v/>
      </c>
      <c r="T27" s="123" t="str">
        <f t="shared" si="17"/>
        <v/>
      </c>
      <c r="U27" s="124" t="str">
        <f t="shared" si="13"/>
        <v/>
      </c>
      <c r="V27" s="95"/>
      <c r="W27" s="15" t="str">
        <f t="shared" si="2"/>
        <v/>
      </c>
      <c r="X27" s="15" t="str">
        <f t="shared" si="3"/>
        <v/>
      </c>
    </row>
    <row r="28" spans="1:24" x14ac:dyDescent="0.25">
      <c r="A28" s="102"/>
      <c r="B28" s="18"/>
      <c r="C28" s="103"/>
      <c r="D28" s="103"/>
      <c r="E28" s="18"/>
      <c r="F28" s="136"/>
      <c r="G28" s="70" t="str">
        <f>IF(ISBLANK(E28),"",VLOOKUP(W28,CenterRateTable!A:C,2,FALSE))</f>
        <v/>
      </c>
      <c r="H28" s="71" t="str">
        <f t="shared" si="4"/>
        <v/>
      </c>
      <c r="I28" s="71" t="str">
        <f t="shared" si="5"/>
        <v/>
      </c>
      <c r="J28" s="71" t="str">
        <f t="shared" si="6"/>
        <v/>
      </c>
      <c r="K28" s="71" t="str">
        <f t="shared" si="7"/>
        <v/>
      </c>
      <c r="L28" s="81" t="str">
        <f t="shared" si="8"/>
        <v/>
      </c>
      <c r="M28" s="79" t="str">
        <f>IF(ISBLANK(E28),"",VLOOKUP(W28,CenterRateTable!A:C,3,FALSE))</f>
        <v/>
      </c>
      <c r="N28" s="80" t="str">
        <f t="shared" si="14"/>
        <v/>
      </c>
      <c r="O28" s="80" t="str">
        <f>IF(ISBLANK(E28),"",(VLOOKUP(X28,CenterRateTable!A:C,3,FALSE)*C28)+((VLOOKUP(X28,CenterRateTable!A:C,3,FALSE)/2*D28)))</f>
        <v/>
      </c>
      <c r="P28" s="81" t="str">
        <f t="shared" si="15"/>
        <v/>
      </c>
      <c r="Q28" s="80" t="str">
        <f t="shared" si="16"/>
        <v/>
      </c>
      <c r="R28" s="80" t="str">
        <f t="shared" si="10"/>
        <v/>
      </c>
      <c r="S28" s="81" t="str">
        <f t="shared" si="11"/>
        <v/>
      </c>
      <c r="T28" s="123" t="str">
        <f t="shared" si="17"/>
        <v/>
      </c>
      <c r="U28" s="124" t="str">
        <f t="shared" si="13"/>
        <v/>
      </c>
      <c r="V28" s="95"/>
      <c r="W28" s="15" t="str">
        <f t="shared" si="2"/>
        <v/>
      </c>
      <c r="X28" s="15" t="str">
        <f t="shared" si="3"/>
        <v/>
      </c>
    </row>
    <row r="29" spans="1:24" x14ac:dyDescent="0.25">
      <c r="A29" s="102"/>
      <c r="B29" s="18"/>
      <c r="C29" s="103"/>
      <c r="D29" s="103"/>
      <c r="E29" s="18"/>
      <c r="F29" s="136"/>
      <c r="G29" s="70" t="str">
        <f>IF(ISBLANK(E29),"",VLOOKUP(W29,CenterRateTable!A:C,2,FALSE))</f>
        <v/>
      </c>
      <c r="H29" s="71" t="str">
        <f t="shared" si="4"/>
        <v/>
      </c>
      <c r="I29" s="71" t="str">
        <f t="shared" si="5"/>
        <v/>
      </c>
      <c r="J29" s="71" t="str">
        <f t="shared" si="6"/>
        <v/>
      </c>
      <c r="K29" s="71" t="str">
        <f t="shared" si="7"/>
        <v/>
      </c>
      <c r="L29" s="81" t="str">
        <f t="shared" si="8"/>
        <v/>
      </c>
      <c r="M29" s="79" t="str">
        <f>IF(ISBLANK(E29),"",VLOOKUP(W29,CenterRateTable!A:C,3,FALSE))</f>
        <v/>
      </c>
      <c r="N29" s="80" t="str">
        <f t="shared" si="14"/>
        <v/>
      </c>
      <c r="O29" s="80" t="str">
        <f>IF(ISBLANK(E29),"",(VLOOKUP(X29,CenterRateTable!A:C,3,FALSE)*C29)+((VLOOKUP(X29,CenterRateTable!A:C,3,FALSE)/2*D29)))</f>
        <v/>
      </c>
      <c r="P29" s="81" t="str">
        <f t="shared" si="15"/>
        <v/>
      </c>
      <c r="Q29" s="80" t="str">
        <f t="shared" si="16"/>
        <v/>
      </c>
      <c r="R29" s="80" t="str">
        <f t="shared" si="10"/>
        <v/>
      </c>
      <c r="S29" s="81" t="str">
        <f t="shared" si="11"/>
        <v/>
      </c>
      <c r="T29" s="123" t="str">
        <f t="shared" si="17"/>
        <v/>
      </c>
      <c r="U29" s="124" t="str">
        <f t="shared" si="13"/>
        <v/>
      </c>
      <c r="V29" s="95"/>
      <c r="W29" s="15" t="str">
        <f t="shared" si="2"/>
        <v/>
      </c>
      <c r="X29" s="15" t="str">
        <f t="shared" si="3"/>
        <v/>
      </c>
    </row>
    <row r="30" spans="1:24" x14ac:dyDescent="0.25">
      <c r="A30" s="102"/>
      <c r="B30" s="18"/>
      <c r="C30" s="103"/>
      <c r="D30" s="103"/>
      <c r="E30" s="18"/>
      <c r="F30" s="136"/>
      <c r="G30" s="70" t="str">
        <f>IF(ISBLANK(E30),"",VLOOKUP(W30,CenterRateTable!A:C,2,FALSE))</f>
        <v/>
      </c>
      <c r="H30" s="71" t="str">
        <f t="shared" si="4"/>
        <v/>
      </c>
      <c r="I30" s="71" t="str">
        <f t="shared" si="5"/>
        <v/>
      </c>
      <c r="J30" s="71" t="str">
        <f t="shared" si="6"/>
        <v/>
      </c>
      <c r="K30" s="71" t="str">
        <f t="shared" si="7"/>
        <v/>
      </c>
      <c r="L30" s="81" t="str">
        <f t="shared" si="8"/>
        <v/>
      </c>
      <c r="M30" s="79" t="str">
        <f>IF(ISBLANK(E30),"",VLOOKUP(W30,CenterRateTable!A:C,3,FALSE))</f>
        <v/>
      </c>
      <c r="N30" s="80" t="str">
        <f t="shared" si="14"/>
        <v/>
      </c>
      <c r="O30" s="80" t="str">
        <f>IF(ISBLANK(E30),"",(VLOOKUP(X30,CenterRateTable!A:C,3,FALSE)*C30)+((VLOOKUP(X30,CenterRateTable!A:C,3,FALSE)/2*D30)))</f>
        <v/>
      </c>
      <c r="P30" s="81" t="str">
        <f t="shared" si="15"/>
        <v/>
      </c>
      <c r="Q30" s="80" t="str">
        <f t="shared" si="16"/>
        <v/>
      </c>
      <c r="R30" s="80" t="str">
        <f t="shared" si="10"/>
        <v/>
      </c>
      <c r="S30" s="81" t="str">
        <f t="shared" si="11"/>
        <v/>
      </c>
      <c r="T30" s="123" t="str">
        <f t="shared" si="17"/>
        <v/>
      </c>
      <c r="U30" s="124" t="str">
        <f t="shared" si="13"/>
        <v/>
      </c>
      <c r="V30" s="95"/>
      <c r="W30" s="15" t="str">
        <f t="shared" si="2"/>
        <v/>
      </c>
      <c r="X30" s="15" t="str">
        <f t="shared" si="3"/>
        <v/>
      </c>
    </row>
    <row r="31" spans="1:24" x14ac:dyDescent="0.25">
      <c r="A31" s="102"/>
      <c r="B31" s="18"/>
      <c r="C31" s="103"/>
      <c r="D31" s="103"/>
      <c r="E31" s="18"/>
      <c r="F31" s="136"/>
      <c r="G31" s="70" t="str">
        <f>IF(ISBLANK(E31),"",VLOOKUP(W31,CenterRateTable!A:C,2,FALSE))</f>
        <v/>
      </c>
      <c r="H31" s="71" t="str">
        <f t="shared" si="4"/>
        <v/>
      </c>
      <c r="I31" s="71" t="str">
        <f t="shared" si="5"/>
        <v/>
      </c>
      <c r="J31" s="71" t="str">
        <f t="shared" si="6"/>
        <v/>
      </c>
      <c r="K31" s="71" t="str">
        <f t="shared" si="7"/>
        <v/>
      </c>
      <c r="L31" s="81" t="str">
        <f t="shared" si="8"/>
        <v/>
      </c>
      <c r="M31" s="79" t="str">
        <f>IF(ISBLANK(E31),"",VLOOKUP(W31,CenterRateTable!A:C,3,FALSE))</f>
        <v/>
      </c>
      <c r="N31" s="80" t="str">
        <f t="shared" si="14"/>
        <v/>
      </c>
      <c r="O31" s="80" t="str">
        <f>IF(ISBLANK(E31),"",(VLOOKUP(X31,CenterRateTable!A:C,3,FALSE)*C31)+((VLOOKUP(X31,CenterRateTable!A:C,3,FALSE)/2*D31)))</f>
        <v/>
      </c>
      <c r="P31" s="81" t="str">
        <f t="shared" si="15"/>
        <v/>
      </c>
      <c r="Q31" s="80" t="str">
        <f t="shared" si="16"/>
        <v/>
      </c>
      <c r="R31" s="80" t="str">
        <f t="shared" si="10"/>
        <v/>
      </c>
      <c r="S31" s="81" t="str">
        <f t="shared" si="11"/>
        <v/>
      </c>
      <c r="T31" s="123" t="str">
        <f t="shared" si="17"/>
        <v/>
      </c>
      <c r="U31" s="124" t="str">
        <f t="shared" si="13"/>
        <v/>
      </c>
      <c r="V31" s="95"/>
      <c r="W31" s="15" t="str">
        <f t="shared" si="2"/>
        <v/>
      </c>
      <c r="X31" s="15" t="str">
        <f t="shared" si="3"/>
        <v/>
      </c>
    </row>
    <row r="32" spans="1:24" x14ac:dyDescent="0.25">
      <c r="A32" s="102"/>
      <c r="B32" s="18"/>
      <c r="C32" s="103"/>
      <c r="D32" s="103"/>
      <c r="E32" s="18"/>
      <c r="F32" s="136"/>
      <c r="G32" s="70" t="str">
        <f>IF(ISBLANK(E32),"",VLOOKUP(W32,CenterRateTable!A:C,2,FALSE))</f>
        <v/>
      </c>
      <c r="H32" s="71" t="str">
        <f t="shared" si="4"/>
        <v/>
      </c>
      <c r="I32" s="71" t="str">
        <f t="shared" si="5"/>
        <v/>
      </c>
      <c r="J32" s="71" t="str">
        <f t="shared" si="6"/>
        <v/>
      </c>
      <c r="K32" s="71" t="str">
        <f t="shared" si="7"/>
        <v/>
      </c>
      <c r="L32" s="81" t="str">
        <f t="shared" si="8"/>
        <v/>
      </c>
      <c r="M32" s="79" t="str">
        <f>IF(ISBLANK(E32),"",VLOOKUP(W32,CenterRateTable!A:C,3,FALSE))</f>
        <v/>
      </c>
      <c r="N32" s="80" t="str">
        <f t="shared" si="14"/>
        <v/>
      </c>
      <c r="O32" s="80" t="str">
        <f>IF(ISBLANK(E32),"",(VLOOKUP(X32,CenterRateTable!A:C,3,FALSE)*C32)+((VLOOKUP(X32,CenterRateTable!A:C,3,FALSE)/2*D32)))</f>
        <v/>
      </c>
      <c r="P32" s="81" t="str">
        <f t="shared" si="15"/>
        <v/>
      </c>
      <c r="Q32" s="80" t="str">
        <f t="shared" si="16"/>
        <v/>
      </c>
      <c r="R32" s="80" t="str">
        <f t="shared" si="10"/>
        <v/>
      </c>
      <c r="S32" s="81" t="str">
        <f t="shared" si="11"/>
        <v/>
      </c>
      <c r="T32" s="123" t="str">
        <f t="shared" si="17"/>
        <v/>
      </c>
      <c r="U32" s="124" t="str">
        <f t="shared" si="13"/>
        <v/>
      </c>
      <c r="V32" s="95"/>
      <c r="W32" s="15" t="str">
        <f t="shared" si="2"/>
        <v/>
      </c>
      <c r="X32" s="15" t="str">
        <f t="shared" si="3"/>
        <v/>
      </c>
    </row>
    <row r="33" spans="1:24" x14ac:dyDescent="0.25">
      <c r="A33" s="102"/>
      <c r="B33" s="18"/>
      <c r="C33" s="103"/>
      <c r="D33" s="103"/>
      <c r="E33" s="18"/>
      <c r="F33" s="136"/>
      <c r="G33" s="70" t="str">
        <f>IF(ISBLANK(E33),"",VLOOKUP(W33,CenterRateTable!A:C,2,FALSE))</f>
        <v/>
      </c>
      <c r="H33" s="71" t="str">
        <f t="shared" si="4"/>
        <v/>
      </c>
      <c r="I33" s="71" t="str">
        <f t="shared" si="5"/>
        <v/>
      </c>
      <c r="J33" s="71" t="str">
        <f t="shared" si="6"/>
        <v/>
      </c>
      <c r="K33" s="71" t="str">
        <f t="shared" si="7"/>
        <v/>
      </c>
      <c r="L33" s="81" t="str">
        <f t="shared" si="8"/>
        <v/>
      </c>
      <c r="M33" s="79" t="str">
        <f>IF(ISBLANK(E33),"",VLOOKUP(W33,CenterRateTable!A:C,3,FALSE))</f>
        <v/>
      </c>
      <c r="N33" s="80" t="str">
        <f t="shared" si="14"/>
        <v/>
      </c>
      <c r="O33" s="80" t="str">
        <f>IF(ISBLANK(E33),"",(VLOOKUP(X33,CenterRateTable!A:C,3,FALSE)*C33)+((VLOOKUP(X33,CenterRateTable!A:C,3,FALSE)/2*D33)))</f>
        <v/>
      </c>
      <c r="P33" s="81" t="str">
        <f t="shared" si="15"/>
        <v/>
      </c>
      <c r="Q33" s="80" t="str">
        <f t="shared" si="16"/>
        <v/>
      </c>
      <c r="R33" s="80" t="str">
        <f t="shared" si="10"/>
        <v/>
      </c>
      <c r="S33" s="81" t="str">
        <f t="shared" si="11"/>
        <v/>
      </c>
      <c r="T33" s="123" t="str">
        <f t="shared" si="17"/>
        <v/>
      </c>
      <c r="U33" s="124" t="str">
        <f t="shared" si="13"/>
        <v/>
      </c>
      <c r="V33" s="95"/>
      <c r="W33" s="15" t="str">
        <f t="shared" si="2"/>
        <v/>
      </c>
      <c r="X33" s="15" t="str">
        <f t="shared" si="3"/>
        <v/>
      </c>
    </row>
    <row r="34" spans="1:24" x14ac:dyDescent="0.25">
      <c r="A34" s="102"/>
      <c r="B34" s="18"/>
      <c r="C34" s="103"/>
      <c r="D34" s="103"/>
      <c r="E34" s="18"/>
      <c r="F34" s="136"/>
      <c r="G34" s="70" t="str">
        <f>IF(ISBLANK(E34),"",VLOOKUP(W34,CenterRateTable!A:C,2,FALSE))</f>
        <v/>
      </c>
      <c r="H34" s="71" t="str">
        <f t="shared" si="4"/>
        <v/>
      </c>
      <c r="I34" s="71" t="str">
        <f t="shared" si="5"/>
        <v/>
      </c>
      <c r="J34" s="71" t="str">
        <f t="shared" si="6"/>
        <v/>
      </c>
      <c r="K34" s="71" t="str">
        <f t="shared" si="7"/>
        <v/>
      </c>
      <c r="L34" s="81" t="str">
        <f t="shared" si="8"/>
        <v/>
      </c>
      <c r="M34" s="79" t="str">
        <f>IF(ISBLANK(E34),"",VLOOKUP(W34,CenterRateTable!A:C,3,FALSE))</f>
        <v/>
      </c>
      <c r="N34" s="80" t="str">
        <f t="shared" si="14"/>
        <v/>
      </c>
      <c r="O34" s="80" t="str">
        <f>IF(ISBLANK(E34),"",(VLOOKUP(X34,CenterRateTable!A:C,3,FALSE)*C34)+((VLOOKUP(X34,CenterRateTable!A:C,3,FALSE)/2*D34)))</f>
        <v/>
      </c>
      <c r="P34" s="81" t="str">
        <f t="shared" si="15"/>
        <v/>
      </c>
      <c r="Q34" s="80" t="str">
        <f t="shared" si="16"/>
        <v/>
      </c>
      <c r="R34" s="80" t="str">
        <f t="shared" si="10"/>
        <v/>
      </c>
      <c r="S34" s="81" t="str">
        <f t="shared" si="11"/>
        <v/>
      </c>
      <c r="T34" s="123" t="str">
        <f t="shared" si="17"/>
        <v/>
      </c>
      <c r="U34" s="124" t="str">
        <f t="shared" si="13"/>
        <v/>
      </c>
      <c r="V34" s="95"/>
      <c r="W34" s="15" t="str">
        <f t="shared" si="2"/>
        <v/>
      </c>
      <c r="X34" s="15" t="str">
        <f t="shared" si="3"/>
        <v/>
      </c>
    </row>
    <row r="35" spans="1:24" x14ac:dyDescent="0.25">
      <c r="A35" s="102"/>
      <c r="B35" s="18"/>
      <c r="C35" s="103"/>
      <c r="D35" s="103"/>
      <c r="E35" s="18"/>
      <c r="F35" s="136"/>
      <c r="G35" s="70" t="str">
        <f>IF(ISBLANK(E35),"",VLOOKUP(W35,CenterRateTable!A:C,2,FALSE))</f>
        <v/>
      </c>
      <c r="H35" s="71" t="str">
        <f t="shared" si="4"/>
        <v/>
      </c>
      <c r="I35" s="71" t="str">
        <f t="shared" si="5"/>
        <v/>
      </c>
      <c r="J35" s="71" t="str">
        <f t="shared" si="6"/>
        <v/>
      </c>
      <c r="K35" s="71" t="str">
        <f t="shared" si="7"/>
        <v/>
      </c>
      <c r="L35" s="81" t="str">
        <f t="shared" si="8"/>
        <v/>
      </c>
      <c r="M35" s="79" t="str">
        <f>IF(ISBLANK(E35),"",VLOOKUP(W35,CenterRateTable!A:C,3,FALSE))</f>
        <v/>
      </c>
      <c r="N35" s="80" t="str">
        <f t="shared" si="14"/>
        <v/>
      </c>
      <c r="O35" s="80" t="str">
        <f>IF(ISBLANK(E35),"",(VLOOKUP(X35,CenterRateTable!A:C,3,FALSE)*C35)+((VLOOKUP(X35,CenterRateTable!A:C,3,FALSE)/2*D35)))</f>
        <v/>
      </c>
      <c r="P35" s="81" t="str">
        <f t="shared" si="15"/>
        <v/>
      </c>
      <c r="Q35" s="80" t="str">
        <f t="shared" si="16"/>
        <v/>
      </c>
      <c r="R35" s="80" t="str">
        <f t="shared" si="10"/>
        <v/>
      </c>
      <c r="S35" s="81" t="str">
        <f t="shared" si="11"/>
        <v/>
      </c>
      <c r="T35" s="123" t="str">
        <f t="shared" si="17"/>
        <v/>
      </c>
      <c r="U35" s="124" t="str">
        <f t="shared" si="13"/>
        <v/>
      </c>
      <c r="V35" s="95"/>
      <c r="W35" s="15" t="str">
        <f t="shared" si="2"/>
        <v/>
      </c>
      <c r="X35" s="15" t="str">
        <f t="shared" si="3"/>
        <v/>
      </c>
    </row>
    <row r="36" spans="1:24" x14ac:dyDescent="0.25">
      <c r="A36" s="102"/>
      <c r="B36" s="18"/>
      <c r="C36" s="103"/>
      <c r="D36" s="103"/>
      <c r="E36" s="18"/>
      <c r="F36" s="136"/>
      <c r="G36" s="70" t="str">
        <f>IF(ISBLANK(E36),"",VLOOKUP(W36,CenterRateTable!A:C,2,FALSE))</f>
        <v/>
      </c>
      <c r="H36" s="71" t="str">
        <f t="shared" si="4"/>
        <v/>
      </c>
      <c r="I36" s="71" t="str">
        <f t="shared" si="5"/>
        <v/>
      </c>
      <c r="J36" s="71" t="str">
        <f t="shared" si="6"/>
        <v/>
      </c>
      <c r="K36" s="71" t="str">
        <f t="shared" si="7"/>
        <v/>
      </c>
      <c r="L36" s="81" t="str">
        <f t="shared" si="8"/>
        <v/>
      </c>
      <c r="M36" s="79" t="str">
        <f>IF(ISBLANK(E36),"",VLOOKUP(W36,CenterRateTable!A:C,3,FALSE))</f>
        <v/>
      </c>
      <c r="N36" s="80" t="str">
        <f t="shared" si="14"/>
        <v/>
      </c>
      <c r="O36" s="80" t="str">
        <f>IF(ISBLANK(E36),"",(VLOOKUP(X36,CenterRateTable!A:C,3,FALSE)*C36)+((VLOOKUP(X36,CenterRateTable!A:C,3,FALSE)/2*D36)))</f>
        <v/>
      </c>
      <c r="P36" s="81" t="str">
        <f t="shared" si="15"/>
        <v/>
      </c>
      <c r="Q36" s="80" t="str">
        <f t="shared" si="16"/>
        <v/>
      </c>
      <c r="R36" s="80" t="str">
        <f t="shared" si="10"/>
        <v/>
      </c>
      <c r="S36" s="81" t="str">
        <f t="shared" si="11"/>
        <v/>
      </c>
      <c r="T36" s="123" t="str">
        <f t="shared" si="17"/>
        <v/>
      </c>
      <c r="U36" s="124" t="str">
        <f t="shared" si="13"/>
        <v/>
      </c>
      <c r="V36" s="95"/>
      <c r="W36" s="15" t="str">
        <f t="shared" si="2"/>
        <v/>
      </c>
      <c r="X36" s="15" t="str">
        <f t="shared" si="3"/>
        <v/>
      </c>
    </row>
    <row r="37" spans="1:24" x14ac:dyDescent="0.25">
      <c r="A37" s="102"/>
      <c r="B37" s="18"/>
      <c r="C37" s="103"/>
      <c r="D37" s="103"/>
      <c r="E37" s="18"/>
      <c r="F37" s="136"/>
      <c r="G37" s="70" t="str">
        <f>IF(ISBLANK(E37),"",VLOOKUP(W37,CenterRateTable!A:C,2,FALSE))</f>
        <v/>
      </c>
      <c r="H37" s="71" t="str">
        <f t="shared" si="4"/>
        <v/>
      </c>
      <c r="I37" s="71" t="str">
        <f t="shared" si="5"/>
        <v/>
      </c>
      <c r="J37" s="71" t="str">
        <f t="shared" si="6"/>
        <v/>
      </c>
      <c r="K37" s="71" t="str">
        <f t="shared" si="7"/>
        <v/>
      </c>
      <c r="L37" s="81" t="str">
        <f t="shared" si="8"/>
        <v/>
      </c>
      <c r="M37" s="79" t="str">
        <f>IF(ISBLANK(E37),"",VLOOKUP(W37,CenterRateTable!A:C,3,FALSE))</f>
        <v/>
      </c>
      <c r="N37" s="80" t="str">
        <f t="shared" si="14"/>
        <v/>
      </c>
      <c r="O37" s="80" t="str">
        <f>IF(ISBLANK(E37),"",(VLOOKUP(X37,CenterRateTable!A:C,3,FALSE)*C37)+((VLOOKUP(X37,CenterRateTable!A:C,3,FALSE)/2*D37)))</f>
        <v/>
      </c>
      <c r="P37" s="81" t="str">
        <f t="shared" si="15"/>
        <v/>
      </c>
      <c r="Q37" s="80" t="str">
        <f t="shared" si="16"/>
        <v/>
      </c>
      <c r="R37" s="80" t="str">
        <f t="shared" si="10"/>
        <v/>
      </c>
      <c r="S37" s="81" t="str">
        <f t="shared" si="11"/>
        <v/>
      </c>
      <c r="T37" s="123" t="str">
        <f t="shared" si="17"/>
        <v/>
      </c>
      <c r="U37" s="124" t="str">
        <f t="shared" si="13"/>
        <v/>
      </c>
      <c r="V37" s="95"/>
      <c r="W37" s="15" t="str">
        <f t="shared" si="2"/>
        <v/>
      </c>
      <c r="X37" s="15" t="str">
        <f t="shared" si="3"/>
        <v/>
      </c>
    </row>
    <row r="38" spans="1:24" x14ac:dyDescent="0.25">
      <c r="A38" s="102"/>
      <c r="B38" s="18"/>
      <c r="C38" s="103"/>
      <c r="D38" s="103"/>
      <c r="E38" s="18"/>
      <c r="F38" s="136"/>
      <c r="G38" s="70" t="str">
        <f>IF(ISBLANK(E38),"",VLOOKUP(W38,CenterRateTable!A:C,2,FALSE))</f>
        <v/>
      </c>
      <c r="H38" s="71" t="str">
        <f t="shared" si="4"/>
        <v/>
      </c>
      <c r="I38" s="71" t="str">
        <f t="shared" si="5"/>
        <v/>
      </c>
      <c r="J38" s="71" t="str">
        <f t="shared" si="6"/>
        <v/>
      </c>
      <c r="K38" s="71" t="str">
        <f t="shared" si="7"/>
        <v/>
      </c>
      <c r="L38" s="81" t="str">
        <f t="shared" si="8"/>
        <v/>
      </c>
      <c r="M38" s="79" t="str">
        <f>IF(ISBLANK(E38),"",VLOOKUP(W38,CenterRateTable!A:C,3,FALSE))</f>
        <v/>
      </c>
      <c r="N38" s="80" t="str">
        <f t="shared" si="14"/>
        <v/>
      </c>
      <c r="O38" s="80" t="str">
        <f>IF(ISBLANK(E38),"",(VLOOKUP(X38,CenterRateTable!A:C,3,FALSE)*C38)+((VLOOKUP(X38,CenterRateTable!A:C,3,FALSE)/2*D38)))</f>
        <v/>
      </c>
      <c r="P38" s="81" t="str">
        <f t="shared" si="15"/>
        <v/>
      </c>
      <c r="Q38" s="80" t="str">
        <f t="shared" si="16"/>
        <v/>
      </c>
      <c r="R38" s="80" t="str">
        <f t="shared" si="10"/>
        <v/>
      </c>
      <c r="S38" s="81" t="str">
        <f t="shared" si="11"/>
        <v/>
      </c>
      <c r="T38" s="123" t="str">
        <f t="shared" si="17"/>
        <v/>
      </c>
      <c r="U38" s="124" t="str">
        <f t="shared" si="13"/>
        <v/>
      </c>
      <c r="V38" s="95"/>
      <c r="W38" s="15" t="str">
        <f t="shared" si="2"/>
        <v/>
      </c>
      <c r="X38" s="15" t="str">
        <f t="shared" si="3"/>
        <v/>
      </c>
    </row>
    <row r="39" spans="1:24" x14ac:dyDescent="0.25">
      <c r="A39" s="102"/>
      <c r="B39" s="18"/>
      <c r="C39" s="103"/>
      <c r="D39" s="103"/>
      <c r="E39" s="18"/>
      <c r="F39" s="136"/>
      <c r="G39" s="70" t="str">
        <f>IF(ISBLANK(E39),"",VLOOKUP(W39,CenterRateTable!A:C,2,FALSE))</f>
        <v/>
      </c>
      <c r="H39" s="71" t="str">
        <f t="shared" si="4"/>
        <v/>
      </c>
      <c r="I39" s="71" t="str">
        <f t="shared" si="5"/>
        <v/>
      </c>
      <c r="J39" s="71" t="str">
        <f t="shared" si="6"/>
        <v/>
      </c>
      <c r="K39" s="71" t="str">
        <f t="shared" si="7"/>
        <v/>
      </c>
      <c r="L39" s="81" t="str">
        <f t="shared" si="8"/>
        <v/>
      </c>
      <c r="M39" s="79" t="str">
        <f>IF(ISBLANK(E39),"",VLOOKUP(W39,CenterRateTable!A:C,3,FALSE))</f>
        <v/>
      </c>
      <c r="N39" s="80" t="str">
        <f t="shared" si="14"/>
        <v/>
      </c>
      <c r="O39" s="80" t="str">
        <f>IF(ISBLANK(E39),"",(VLOOKUP(X39,CenterRateTable!A:C,3,FALSE)*C39)+((VLOOKUP(X39,CenterRateTable!A:C,3,FALSE)/2*D39)))</f>
        <v/>
      </c>
      <c r="P39" s="81" t="str">
        <f t="shared" si="15"/>
        <v/>
      </c>
      <c r="Q39" s="80" t="str">
        <f t="shared" si="16"/>
        <v/>
      </c>
      <c r="R39" s="80" t="str">
        <f t="shared" si="10"/>
        <v/>
      </c>
      <c r="S39" s="81" t="str">
        <f t="shared" si="11"/>
        <v/>
      </c>
      <c r="T39" s="123" t="str">
        <f t="shared" si="17"/>
        <v/>
      </c>
      <c r="U39" s="124" t="str">
        <f t="shared" si="13"/>
        <v/>
      </c>
      <c r="V39" s="95"/>
      <c r="W39" s="15" t="str">
        <f t="shared" si="2"/>
        <v/>
      </c>
      <c r="X39" s="15" t="str">
        <f t="shared" si="3"/>
        <v/>
      </c>
    </row>
    <row r="40" spans="1:24" x14ac:dyDescent="0.25">
      <c r="A40" s="102"/>
      <c r="B40" s="18"/>
      <c r="C40" s="103"/>
      <c r="D40" s="103"/>
      <c r="E40" s="18"/>
      <c r="F40" s="136"/>
      <c r="G40" s="70" t="str">
        <f>IF(ISBLANK(E40),"",VLOOKUP(W40,CenterRateTable!A:C,2,FALSE))</f>
        <v/>
      </c>
      <c r="H40" s="71" t="str">
        <f t="shared" si="4"/>
        <v/>
      </c>
      <c r="I40" s="71" t="str">
        <f t="shared" si="5"/>
        <v/>
      </c>
      <c r="J40" s="71" t="str">
        <f t="shared" si="6"/>
        <v/>
      </c>
      <c r="K40" s="71" t="str">
        <f t="shared" si="7"/>
        <v/>
      </c>
      <c r="L40" s="81" t="str">
        <f t="shared" si="8"/>
        <v/>
      </c>
      <c r="M40" s="79" t="str">
        <f>IF(ISBLANK(E40),"",VLOOKUP(W40,CenterRateTable!A:C,3,FALSE))</f>
        <v/>
      </c>
      <c r="N40" s="80" t="str">
        <f t="shared" si="14"/>
        <v/>
      </c>
      <c r="O40" s="80" t="str">
        <f>IF(ISBLANK(E40),"",(VLOOKUP(X40,CenterRateTable!A:C,3,FALSE)*C40)+((VLOOKUP(X40,CenterRateTable!A:C,3,FALSE)/2*D40)))</f>
        <v/>
      </c>
      <c r="P40" s="81" t="str">
        <f t="shared" si="15"/>
        <v/>
      </c>
      <c r="Q40" s="80" t="str">
        <f t="shared" si="16"/>
        <v/>
      </c>
      <c r="R40" s="80" t="str">
        <f t="shared" si="10"/>
        <v/>
      </c>
      <c r="S40" s="81" t="str">
        <f t="shared" si="11"/>
        <v/>
      </c>
      <c r="T40" s="123" t="str">
        <f t="shared" si="17"/>
        <v/>
      </c>
      <c r="U40" s="124" t="str">
        <f t="shared" si="13"/>
        <v/>
      </c>
      <c r="V40" s="95"/>
      <c r="W40" s="15" t="str">
        <f t="shared" si="2"/>
        <v/>
      </c>
      <c r="X40" s="15" t="str">
        <f t="shared" si="3"/>
        <v/>
      </c>
    </row>
    <row r="41" spans="1:24" x14ac:dyDescent="0.25">
      <c r="A41" s="102"/>
      <c r="B41" s="18"/>
      <c r="C41" s="103"/>
      <c r="D41" s="103"/>
      <c r="E41" s="18"/>
      <c r="F41" s="136"/>
      <c r="G41" s="70" t="str">
        <f>IF(ISBLANK(E41),"",VLOOKUP(W41,CenterRateTable!A:C,2,FALSE))</f>
        <v/>
      </c>
      <c r="H41" s="71" t="str">
        <f t="shared" si="4"/>
        <v/>
      </c>
      <c r="I41" s="71" t="str">
        <f t="shared" si="5"/>
        <v/>
      </c>
      <c r="J41" s="71" t="str">
        <f t="shared" si="6"/>
        <v/>
      </c>
      <c r="K41" s="71" t="str">
        <f t="shared" si="7"/>
        <v/>
      </c>
      <c r="L41" s="81" t="str">
        <f t="shared" si="8"/>
        <v/>
      </c>
      <c r="M41" s="79" t="str">
        <f>IF(ISBLANK(E41),"",VLOOKUP(W41,CenterRateTable!A:C,3,FALSE))</f>
        <v/>
      </c>
      <c r="N41" s="80" t="str">
        <f t="shared" si="14"/>
        <v/>
      </c>
      <c r="O41" s="80" t="str">
        <f>IF(ISBLANK(E41),"",(VLOOKUP(X41,CenterRateTable!A:C,3,FALSE)*C41)+((VLOOKUP(X41,CenterRateTable!A:C,3,FALSE)/2*D41)))</f>
        <v/>
      </c>
      <c r="P41" s="81" t="str">
        <f t="shared" si="15"/>
        <v/>
      </c>
      <c r="Q41" s="80" t="str">
        <f t="shared" si="16"/>
        <v/>
      </c>
      <c r="R41" s="80" t="str">
        <f t="shared" si="10"/>
        <v/>
      </c>
      <c r="S41" s="81" t="str">
        <f t="shared" si="11"/>
        <v/>
      </c>
      <c r="T41" s="123" t="str">
        <f t="shared" si="17"/>
        <v/>
      </c>
      <c r="U41" s="124" t="str">
        <f t="shared" si="13"/>
        <v/>
      </c>
      <c r="V41" s="95"/>
      <c r="W41" s="15" t="str">
        <f t="shared" si="2"/>
        <v/>
      </c>
      <c r="X41" s="15" t="str">
        <f t="shared" si="3"/>
        <v/>
      </c>
    </row>
    <row r="42" spans="1:24" x14ac:dyDescent="0.25">
      <c r="A42" s="102"/>
      <c r="B42" s="18"/>
      <c r="C42" s="103"/>
      <c r="D42" s="103"/>
      <c r="E42" s="18"/>
      <c r="F42" s="136"/>
      <c r="G42" s="70" t="str">
        <f>IF(ISBLANK(E42),"",VLOOKUP(W42,CenterRateTable!A:C,2,FALSE))</f>
        <v/>
      </c>
      <c r="H42" s="71" t="str">
        <f t="shared" si="4"/>
        <v/>
      </c>
      <c r="I42" s="71" t="str">
        <f t="shared" si="5"/>
        <v/>
      </c>
      <c r="J42" s="71" t="str">
        <f t="shared" si="6"/>
        <v/>
      </c>
      <c r="K42" s="71" t="str">
        <f t="shared" si="7"/>
        <v/>
      </c>
      <c r="L42" s="81" t="str">
        <f t="shared" si="8"/>
        <v/>
      </c>
      <c r="M42" s="79" t="str">
        <f>IF(ISBLANK(E42),"",VLOOKUP(W42,CenterRateTable!A:C,3,FALSE))</f>
        <v/>
      </c>
      <c r="N42" s="80" t="str">
        <f t="shared" si="14"/>
        <v/>
      </c>
      <c r="O42" s="80" t="str">
        <f>IF(ISBLANK(E42),"",(VLOOKUP(X42,CenterRateTable!A:C,3,FALSE)*C42)+((VLOOKUP(X42,CenterRateTable!A:C,3,FALSE)/2*D42)))</f>
        <v/>
      </c>
      <c r="P42" s="81" t="str">
        <f t="shared" si="15"/>
        <v/>
      </c>
      <c r="Q42" s="80" t="str">
        <f t="shared" si="16"/>
        <v/>
      </c>
      <c r="R42" s="80" t="str">
        <f t="shared" si="10"/>
        <v/>
      </c>
      <c r="S42" s="81" t="str">
        <f t="shared" si="11"/>
        <v/>
      </c>
      <c r="T42" s="123" t="str">
        <f t="shared" si="17"/>
        <v/>
      </c>
      <c r="U42" s="124" t="str">
        <f t="shared" si="13"/>
        <v/>
      </c>
      <c r="V42" s="95"/>
      <c r="W42" s="15" t="str">
        <f t="shared" si="2"/>
        <v/>
      </c>
      <c r="X42" s="15" t="str">
        <f t="shared" si="3"/>
        <v/>
      </c>
    </row>
    <row r="43" spans="1:24" x14ac:dyDescent="0.25">
      <c r="A43" s="102"/>
      <c r="B43" s="18"/>
      <c r="C43" s="103"/>
      <c r="D43" s="103"/>
      <c r="E43" s="18"/>
      <c r="F43" s="136"/>
      <c r="G43" s="70" t="str">
        <f>IF(ISBLANK(E43),"",VLOOKUP(W43,CenterRateTable!A:C,2,FALSE))</f>
        <v/>
      </c>
      <c r="H43" s="71" t="str">
        <f t="shared" si="4"/>
        <v/>
      </c>
      <c r="I43" s="71" t="str">
        <f t="shared" si="5"/>
        <v/>
      </c>
      <c r="J43" s="71" t="str">
        <f t="shared" si="6"/>
        <v/>
      </c>
      <c r="K43" s="71" t="str">
        <f t="shared" si="7"/>
        <v/>
      </c>
      <c r="L43" s="81" t="str">
        <f t="shared" si="8"/>
        <v/>
      </c>
      <c r="M43" s="79" t="str">
        <f>IF(ISBLANK(E43),"",VLOOKUP(W43,CenterRateTable!A:C,3,FALSE))</f>
        <v/>
      </c>
      <c r="N43" s="80" t="str">
        <f t="shared" si="14"/>
        <v/>
      </c>
      <c r="O43" s="80" t="str">
        <f>IF(ISBLANK(E43),"",(VLOOKUP(X43,CenterRateTable!A:C,3,FALSE)*C43)+((VLOOKUP(X43,CenterRateTable!A:C,3,FALSE)/2*D43)))</f>
        <v/>
      </c>
      <c r="P43" s="81" t="str">
        <f t="shared" si="15"/>
        <v/>
      </c>
      <c r="Q43" s="80" t="str">
        <f t="shared" si="16"/>
        <v/>
      </c>
      <c r="R43" s="80" t="str">
        <f t="shared" si="10"/>
        <v/>
      </c>
      <c r="S43" s="81" t="str">
        <f t="shared" si="11"/>
        <v/>
      </c>
      <c r="T43" s="123" t="str">
        <f t="shared" si="17"/>
        <v/>
      </c>
      <c r="U43" s="124" t="str">
        <f t="shared" si="13"/>
        <v/>
      </c>
      <c r="V43" s="95"/>
      <c r="W43" s="15" t="str">
        <f t="shared" si="2"/>
        <v/>
      </c>
      <c r="X43" s="15" t="str">
        <f t="shared" si="3"/>
        <v/>
      </c>
    </row>
    <row r="44" spans="1:24" x14ac:dyDescent="0.25">
      <c r="A44" s="102"/>
      <c r="B44" s="18"/>
      <c r="C44" s="103"/>
      <c r="D44" s="103"/>
      <c r="E44" s="18"/>
      <c r="F44" s="136"/>
      <c r="G44" s="70" t="str">
        <f>IF(ISBLANK(E44),"",VLOOKUP(W44,CenterRateTable!A:C,2,FALSE))</f>
        <v/>
      </c>
      <c r="H44" s="71" t="str">
        <f t="shared" si="4"/>
        <v/>
      </c>
      <c r="I44" s="71" t="str">
        <f t="shared" si="5"/>
        <v/>
      </c>
      <c r="J44" s="71" t="str">
        <f t="shared" si="6"/>
        <v/>
      </c>
      <c r="K44" s="71" t="str">
        <f t="shared" si="7"/>
        <v/>
      </c>
      <c r="L44" s="81" t="str">
        <f t="shared" si="8"/>
        <v/>
      </c>
      <c r="M44" s="79" t="str">
        <f>IF(ISBLANK(E44),"",VLOOKUP(W44,CenterRateTable!A:C,3,FALSE))</f>
        <v/>
      </c>
      <c r="N44" s="80" t="str">
        <f t="shared" si="14"/>
        <v/>
      </c>
      <c r="O44" s="80" t="str">
        <f>IF(ISBLANK(E44),"",(VLOOKUP(X44,CenterRateTable!A:C,3,FALSE)*C44)+((VLOOKUP(X44,CenterRateTable!A:C,3,FALSE)/2*D44)))</f>
        <v/>
      </c>
      <c r="P44" s="81" t="str">
        <f t="shared" si="15"/>
        <v/>
      </c>
      <c r="Q44" s="80" t="str">
        <f t="shared" si="16"/>
        <v/>
      </c>
      <c r="R44" s="80" t="str">
        <f t="shared" si="10"/>
        <v/>
      </c>
      <c r="S44" s="81" t="str">
        <f t="shared" si="11"/>
        <v/>
      </c>
      <c r="T44" s="123" t="str">
        <f t="shared" si="17"/>
        <v/>
      </c>
      <c r="U44" s="124" t="str">
        <f t="shared" si="13"/>
        <v/>
      </c>
      <c r="V44" s="95"/>
      <c r="W44" s="15" t="str">
        <f t="shared" si="2"/>
        <v/>
      </c>
      <c r="X44" s="15" t="str">
        <f t="shared" si="3"/>
        <v/>
      </c>
    </row>
    <row r="45" spans="1:24" x14ac:dyDescent="0.25">
      <c r="A45" s="102"/>
      <c r="B45" s="18"/>
      <c r="C45" s="103"/>
      <c r="D45" s="103"/>
      <c r="E45" s="18"/>
      <c r="F45" s="136"/>
      <c r="G45" s="70" t="str">
        <f>IF(ISBLANK(E45),"",VLOOKUP(W45,CenterRateTable!A:C,2,FALSE))</f>
        <v/>
      </c>
      <c r="H45" s="71" t="str">
        <f t="shared" si="4"/>
        <v/>
      </c>
      <c r="I45" s="71" t="str">
        <f t="shared" si="5"/>
        <v/>
      </c>
      <c r="J45" s="71" t="str">
        <f t="shared" si="6"/>
        <v/>
      </c>
      <c r="K45" s="71" t="str">
        <f t="shared" si="7"/>
        <v/>
      </c>
      <c r="L45" s="81" t="str">
        <f t="shared" si="8"/>
        <v/>
      </c>
      <c r="M45" s="79" t="str">
        <f>IF(ISBLANK(E45),"",VLOOKUP(W45,CenterRateTable!A:C,3,FALSE))</f>
        <v/>
      </c>
      <c r="N45" s="80" t="str">
        <f t="shared" si="14"/>
        <v/>
      </c>
      <c r="O45" s="80" t="str">
        <f>IF(ISBLANK(E45),"",(VLOOKUP(X45,CenterRateTable!A:C,3,FALSE)*C45)+((VLOOKUP(X45,CenterRateTable!A:C,3,FALSE)/2*D45)))</f>
        <v/>
      </c>
      <c r="P45" s="81" t="str">
        <f t="shared" si="15"/>
        <v/>
      </c>
      <c r="Q45" s="80" t="str">
        <f t="shared" si="16"/>
        <v/>
      </c>
      <c r="R45" s="80" t="str">
        <f t="shared" si="10"/>
        <v/>
      </c>
      <c r="S45" s="81" t="str">
        <f t="shared" si="11"/>
        <v/>
      </c>
      <c r="T45" s="123" t="str">
        <f t="shared" si="17"/>
        <v/>
      </c>
      <c r="U45" s="124" t="str">
        <f t="shared" si="13"/>
        <v/>
      </c>
      <c r="V45" s="95"/>
      <c r="W45" s="15" t="str">
        <f t="shared" si="2"/>
        <v/>
      </c>
      <c r="X45" s="15" t="str">
        <f t="shared" si="3"/>
        <v/>
      </c>
    </row>
    <row r="46" spans="1:24" x14ac:dyDescent="0.25">
      <c r="A46" s="102"/>
      <c r="B46" s="18"/>
      <c r="C46" s="103"/>
      <c r="D46" s="103"/>
      <c r="E46" s="18"/>
      <c r="F46" s="136"/>
      <c r="G46" s="70" t="str">
        <f>IF(ISBLANK(E46),"",VLOOKUP(W46,CenterRateTable!A:C,2,FALSE))</f>
        <v/>
      </c>
      <c r="H46" s="71" t="str">
        <f t="shared" si="4"/>
        <v/>
      </c>
      <c r="I46" s="71" t="str">
        <f t="shared" si="5"/>
        <v/>
      </c>
      <c r="J46" s="71" t="str">
        <f t="shared" si="6"/>
        <v/>
      </c>
      <c r="K46" s="71" t="str">
        <f t="shared" si="7"/>
        <v/>
      </c>
      <c r="L46" s="81" t="str">
        <f t="shared" si="8"/>
        <v/>
      </c>
      <c r="M46" s="79" t="str">
        <f>IF(ISBLANK(E46),"",VLOOKUP(W46,CenterRateTable!A:C,3,FALSE))</f>
        <v/>
      </c>
      <c r="N46" s="80" t="str">
        <f t="shared" si="14"/>
        <v/>
      </c>
      <c r="O46" s="80" t="str">
        <f>IF(ISBLANK(E46),"",(VLOOKUP(X46,CenterRateTable!A:C,3,FALSE)*C46)+((VLOOKUP(X46,CenterRateTable!A:C,3,FALSE)/2*D46)))</f>
        <v/>
      </c>
      <c r="P46" s="81" t="str">
        <f t="shared" si="15"/>
        <v/>
      </c>
      <c r="Q46" s="80" t="str">
        <f t="shared" si="16"/>
        <v/>
      </c>
      <c r="R46" s="80" t="str">
        <f t="shared" si="10"/>
        <v/>
      </c>
      <c r="S46" s="81" t="str">
        <f t="shared" si="11"/>
        <v/>
      </c>
      <c r="T46" s="123" t="str">
        <f t="shared" si="17"/>
        <v/>
      </c>
      <c r="U46" s="124" t="str">
        <f t="shared" si="13"/>
        <v/>
      </c>
      <c r="V46" s="95"/>
      <c r="W46" s="15" t="str">
        <f t="shared" si="2"/>
        <v/>
      </c>
      <c r="X46" s="15" t="str">
        <f t="shared" si="3"/>
        <v/>
      </c>
    </row>
    <row r="47" spans="1:24" x14ac:dyDescent="0.25">
      <c r="A47" s="102"/>
      <c r="B47" s="18"/>
      <c r="C47" s="103"/>
      <c r="D47" s="103"/>
      <c r="E47" s="18"/>
      <c r="F47" s="136"/>
      <c r="G47" s="70" t="str">
        <f>IF(ISBLANK(E47),"",VLOOKUP(W47,CenterRateTable!A:C,2,FALSE))</f>
        <v/>
      </c>
      <c r="H47" s="71" t="str">
        <f t="shared" si="4"/>
        <v/>
      </c>
      <c r="I47" s="71" t="str">
        <f t="shared" si="5"/>
        <v/>
      </c>
      <c r="J47" s="71" t="str">
        <f t="shared" si="6"/>
        <v/>
      </c>
      <c r="K47" s="71" t="str">
        <f t="shared" si="7"/>
        <v/>
      </c>
      <c r="L47" s="81" t="str">
        <f t="shared" si="8"/>
        <v/>
      </c>
      <c r="M47" s="79" t="str">
        <f>IF(ISBLANK(E47),"",VLOOKUP(W47,CenterRateTable!A:C,3,FALSE))</f>
        <v/>
      </c>
      <c r="N47" s="80" t="str">
        <f t="shared" si="14"/>
        <v/>
      </c>
      <c r="O47" s="80" t="str">
        <f>IF(ISBLANK(E47),"",(VLOOKUP(X47,CenterRateTable!A:C,3,FALSE)*C47)+((VLOOKUP(X47,CenterRateTable!A:C,3,FALSE)/2*D47)))</f>
        <v/>
      </c>
      <c r="P47" s="81" t="str">
        <f t="shared" si="15"/>
        <v/>
      </c>
      <c r="Q47" s="80" t="str">
        <f t="shared" si="16"/>
        <v/>
      </c>
      <c r="R47" s="80" t="str">
        <f t="shared" si="10"/>
        <v/>
      </c>
      <c r="S47" s="81" t="str">
        <f t="shared" si="11"/>
        <v/>
      </c>
      <c r="T47" s="123" t="str">
        <f t="shared" si="17"/>
        <v/>
      </c>
      <c r="U47" s="124" t="str">
        <f t="shared" si="13"/>
        <v/>
      </c>
      <c r="V47" s="95"/>
      <c r="W47" s="15" t="str">
        <f t="shared" si="2"/>
        <v/>
      </c>
      <c r="X47" s="15" t="str">
        <f t="shared" si="3"/>
        <v/>
      </c>
    </row>
    <row r="48" spans="1:24" x14ac:dyDescent="0.25">
      <c r="A48" s="102"/>
      <c r="B48" s="18"/>
      <c r="C48" s="103"/>
      <c r="D48" s="103"/>
      <c r="E48" s="18"/>
      <c r="F48" s="136"/>
      <c r="G48" s="70" t="str">
        <f>IF(ISBLANK(E48),"",VLOOKUP(W48,CenterRateTable!A:C,2,FALSE))</f>
        <v/>
      </c>
      <c r="H48" s="71" t="str">
        <f t="shared" si="4"/>
        <v/>
      </c>
      <c r="I48" s="71" t="str">
        <f t="shared" si="5"/>
        <v/>
      </c>
      <c r="J48" s="71" t="str">
        <f t="shared" si="6"/>
        <v/>
      </c>
      <c r="K48" s="71" t="str">
        <f t="shared" si="7"/>
        <v/>
      </c>
      <c r="L48" s="81" t="str">
        <f t="shared" si="8"/>
        <v/>
      </c>
      <c r="M48" s="79" t="str">
        <f>IF(ISBLANK(E48),"",VLOOKUP(W48,CenterRateTable!A:C,3,FALSE))</f>
        <v/>
      </c>
      <c r="N48" s="80" t="str">
        <f t="shared" si="14"/>
        <v/>
      </c>
      <c r="O48" s="80" t="str">
        <f>IF(ISBLANK(E48),"",(VLOOKUP(X48,CenterRateTable!A:C,3,FALSE)*C48)+((VLOOKUP(X48,CenterRateTable!A:C,3,FALSE)/2*D48)))</f>
        <v/>
      </c>
      <c r="P48" s="81" t="str">
        <f t="shared" si="15"/>
        <v/>
      </c>
      <c r="Q48" s="80" t="str">
        <f t="shared" si="16"/>
        <v/>
      </c>
      <c r="R48" s="80" t="str">
        <f t="shared" si="10"/>
        <v/>
      </c>
      <c r="S48" s="81" t="str">
        <f t="shared" si="11"/>
        <v/>
      </c>
      <c r="T48" s="123" t="str">
        <f t="shared" si="17"/>
        <v/>
      </c>
      <c r="U48" s="124" t="str">
        <f t="shared" si="13"/>
        <v/>
      </c>
      <c r="V48" s="95"/>
      <c r="W48" s="15" t="str">
        <f t="shared" si="2"/>
        <v/>
      </c>
      <c r="X48" s="15" t="str">
        <f t="shared" si="3"/>
        <v/>
      </c>
    </row>
    <row r="49" spans="1:24" x14ac:dyDescent="0.25">
      <c r="A49" s="102"/>
      <c r="B49" s="18"/>
      <c r="C49" s="103"/>
      <c r="D49" s="103"/>
      <c r="E49" s="18"/>
      <c r="F49" s="136"/>
      <c r="G49" s="70" t="str">
        <f>IF(ISBLANK(E49),"",VLOOKUP(W49,CenterRateTable!A:C,2,FALSE))</f>
        <v/>
      </c>
      <c r="H49" s="71" t="str">
        <f t="shared" si="4"/>
        <v/>
      </c>
      <c r="I49" s="71" t="str">
        <f t="shared" si="5"/>
        <v/>
      </c>
      <c r="J49" s="71" t="str">
        <f t="shared" si="6"/>
        <v/>
      </c>
      <c r="K49" s="71" t="str">
        <f t="shared" si="7"/>
        <v/>
      </c>
      <c r="L49" s="81" t="str">
        <f t="shared" si="8"/>
        <v/>
      </c>
      <c r="M49" s="79" t="str">
        <f>IF(ISBLANK(E49),"",VLOOKUP(W49,CenterRateTable!A:C,3,FALSE))</f>
        <v/>
      </c>
      <c r="N49" s="80" t="str">
        <f t="shared" si="14"/>
        <v/>
      </c>
      <c r="O49" s="80" t="str">
        <f>IF(ISBLANK(E49),"",(VLOOKUP(X49,CenterRateTable!A:C,3,FALSE)*C49)+((VLOOKUP(X49,CenterRateTable!A:C,3,FALSE)/2*D49)))</f>
        <v/>
      </c>
      <c r="P49" s="81" t="str">
        <f t="shared" si="15"/>
        <v/>
      </c>
      <c r="Q49" s="80" t="str">
        <f t="shared" si="16"/>
        <v/>
      </c>
      <c r="R49" s="80" t="str">
        <f t="shared" si="10"/>
        <v/>
      </c>
      <c r="S49" s="81" t="str">
        <f t="shared" si="11"/>
        <v/>
      </c>
      <c r="T49" s="123" t="str">
        <f t="shared" si="17"/>
        <v/>
      </c>
      <c r="U49" s="124" t="str">
        <f t="shared" si="13"/>
        <v/>
      </c>
      <c r="V49" s="95"/>
      <c r="W49" s="15" t="str">
        <f t="shared" si="2"/>
        <v/>
      </c>
      <c r="X49" s="15" t="str">
        <f t="shared" si="3"/>
        <v/>
      </c>
    </row>
    <row r="50" spans="1:24" x14ac:dyDescent="0.25">
      <c r="A50" s="102"/>
      <c r="B50" s="18"/>
      <c r="C50" s="103"/>
      <c r="D50" s="103"/>
      <c r="E50" s="18"/>
      <c r="F50" s="136"/>
      <c r="G50" s="70" t="str">
        <f>IF(ISBLANK(E50),"",VLOOKUP(W50,CenterRateTable!A:C,2,FALSE))</f>
        <v/>
      </c>
      <c r="H50" s="71" t="str">
        <f t="shared" si="4"/>
        <v/>
      </c>
      <c r="I50" s="71" t="str">
        <f t="shared" si="5"/>
        <v/>
      </c>
      <c r="J50" s="71" t="str">
        <f t="shared" si="6"/>
        <v/>
      </c>
      <c r="K50" s="71" t="str">
        <f t="shared" si="7"/>
        <v/>
      </c>
      <c r="L50" s="81" t="str">
        <f t="shared" si="8"/>
        <v/>
      </c>
      <c r="M50" s="79" t="str">
        <f>IF(ISBLANK(E50),"",VLOOKUP(W50,CenterRateTable!A:C,3,FALSE))</f>
        <v/>
      </c>
      <c r="N50" s="80" t="str">
        <f t="shared" si="14"/>
        <v/>
      </c>
      <c r="O50" s="80" t="str">
        <f>IF(ISBLANK(E50),"",(VLOOKUP(X50,CenterRateTable!A:C,3,FALSE)*C50)+((VLOOKUP(X50,CenterRateTable!A:C,3,FALSE)/2*D50)))</f>
        <v/>
      </c>
      <c r="P50" s="81" t="str">
        <f t="shared" si="15"/>
        <v/>
      </c>
      <c r="Q50" s="80" t="str">
        <f t="shared" si="16"/>
        <v/>
      </c>
      <c r="R50" s="80" t="str">
        <f t="shared" si="10"/>
        <v/>
      </c>
      <c r="S50" s="81" t="str">
        <f t="shared" si="11"/>
        <v/>
      </c>
      <c r="T50" s="123" t="str">
        <f t="shared" si="17"/>
        <v/>
      </c>
      <c r="U50" s="124" t="str">
        <f t="shared" si="13"/>
        <v/>
      </c>
      <c r="V50" s="95"/>
      <c r="W50" s="15" t="str">
        <f t="shared" si="2"/>
        <v/>
      </c>
      <c r="X50" s="15" t="str">
        <f t="shared" si="3"/>
        <v/>
      </c>
    </row>
    <row r="51" spans="1:24" x14ac:dyDescent="0.25">
      <c r="A51" s="102"/>
      <c r="B51" s="18"/>
      <c r="C51" s="103"/>
      <c r="D51" s="103"/>
      <c r="E51" s="104"/>
      <c r="F51" s="136"/>
      <c r="G51" s="70" t="str">
        <f>IF(ISBLANK(E51),"",VLOOKUP(W51,CenterRateTable!A:C,2,FALSE))</f>
        <v/>
      </c>
      <c r="H51" s="71" t="str">
        <f t="shared" si="4"/>
        <v/>
      </c>
      <c r="I51" s="71" t="str">
        <f t="shared" si="5"/>
        <v/>
      </c>
      <c r="J51" s="71" t="str">
        <f t="shared" si="6"/>
        <v/>
      </c>
      <c r="K51" s="71" t="str">
        <f t="shared" si="7"/>
        <v/>
      </c>
      <c r="L51" s="81" t="str">
        <f t="shared" si="8"/>
        <v/>
      </c>
      <c r="M51" s="79" t="str">
        <f>IF(ISBLANK(E51),"",VLOOKUP(W51,CenterRateTable!A:C,3,FALSE))</f>
        <v/>
      </c>
      <c r="N51" s="80" t="str">
        <f t="shared" si="14"/>
        <v/>
      </c>
      <c r="O51" s="80" t="str">
        <f>IF(ISBLANK(E51),"",(VLOOKUP(X51,CenterRateTable!A:C,3,FALSE)*C51)+((VLOOKUP(X51,CenterRateTable!A:C,3,FALSE)/2*D51)))</f>
        <v/>
      </c>
      <c r="P51" s="81" t="str">
        <f t="shared" si="15"/>
        <v/>
      </c>
      <c r="Q51" s="80" t="str">
        <f t="shared" si="16"/>
        <v/>
      </c>
      <c r="R51" s="80" t="str">
        <f t="shared" si="10"/>
        <v/>
      </c>
      <c r="S51" s="81" t="str">
        <f t="shared" si="11"/>
        <v/>
      </c>
      <c r="T51" s="123" t="str">
        <f t="shared" si="17"/>
        <v/>
      </c>
      <c r="U51" s="124" t="str">
        <f t="shared" si="13"/>
        <v/>
      </c>
      <c r="V51" s="95"/>
      <c r="W51" s="15" t="str">
        <f t="shared" si="2"/>
        <v/>
      </c>
      <c r="X51" s="15" t="str">
        <f t="shared" si="3"/>
        <v/>
      </c>
    </row>
    <row r="52" spans="1:24" x14ac:dyDescent="0.25">
      <c r="A52" s="102"/>
      <c r="B52" s="18"/>
      <c r="C52" s="103"/>
      <c r="D52" s="103"/>
      <c r="E52" s="104"/>
      <c r="F52" s="136"/>
      <c r="G52" s="70" t="str">
        <f>IF(ISBLANK(E52),"",VLOOKUP(W52,CenterRateTable!A:C,2,FALSE))</f>
        <v/>
      </c>
      <c r="H52" s="71" t="str">
        <f t="shared" si="4"/>
        <v/>
      </c>
      <c r="I52" s="71" t="str">
        <f t="shared" si="5"/>
        <v/>
      </c>
      <c r="J52" s="71" t="str">
        <f t="shared" si="6"/>
        <v/>
      </c>
      <c r="K52" s="71" t="str">
        <f t="shared" si="7"/>
        <v/>
      </c>
      <c r="L52" s="81" t="str">
        <f t="shared" si="8"/>
        <v/>
      </c>
      <c r="M52" s="79" t="str">
        <f>IF(ISBLANK(E52),"",VLOOKUP(W52,CenterRateTable!A:C,3,FALSE))</f>
        <v/>
      </c>
      <c r="N52" s="80" t="str">
        <f t="shared" si="14"/>
        <v/>
      </c>
      <c r="O52" s="80" t="str">
        <f>IF(ISBLANK(E52),"",(VLOOKUP(X52,CenterRateTable!A:C,3,FALSE)*C52)+((VLOOKUP(X52,CenterRateTable!A:C,3,FALSE)/2*D52)))</f>
        <v/>
      </c>
      <c r="P52" s="81" t="str">
        <f t="shared" si="15"/>
        <v/>
      </c>
      <c r="Q52" s="80" t="str">
        <f t="shared" si="16"/>
        <v/>
      </c>
      <c r="R52" s="80" t="str">
        <f t="shared" si="10"/>
        <v/>
      </c>
      <c r="S52" s="81" t="str">
        <f t="shared" si="11"/>
        <v/>
      </c>
      <c r="T52" s="123" t="str">
        <f t="shared" si="17"/>
        <v/>
      </c>
      <c r="U52" s="124" t="str">
        <f t="shared" si="13"/>
        <v/>
      </c>
      <c r="V52" s="95"/>
      <c r="W52" s="15" t="str">
        <f t="shared" si="2"/>
        <v/>
      </c>
      <c r="X52" s="15" t="str">
        <f t="shared" si="3"/>
        <v/>
      </c>
    </row>
    <row r="53" spans="1:24" x14ac:dyDescent="0.25">
      <c r="A53" s="102"/>
      <c r="B53" s="18"/>
      <c r="C53" s="103"/>
      <c r="D53" s="103"/>
      <c r="E53" s="104"/>
      <c r="F53" s="136"/>
      <c r="G53" s="70" t="str">
        <f>IF(ISBLANK(E53),"",VLOOKUP(W53,CenterRateTable!A:C,2,FALSE))</f>
        <v/>
      </c>
      <c r="H53" s="71" t="str">
        <f t="shared" si="4"/>
        <v/>
      </c>
      <c r="I53" s="71" t="str">
        <f t="shared" si="5"/>
        <v/>
      </c>
      <c r="J53" s="71" t="str">
        <f t="shared" si="6"/>
        <v/>
      </c>
      <c r="K53" s="71" t="str">
        <f t="shared" si="7"/>
        <v/>
      </c>
      <c r="L53" s="81" t="str">
        <f t="shared" si="8"/>
        <v/>
      </c>
      <c r="M53" s="79" t="str">
        <f>IF(ISBLANK(E53),"",VLOOKUP(W53,CenterRateTable!A:C,3,FALSE))</f>
        <v/>
      </c>
      <c r="N53" s="80" t="str">
        <f t="shared" si="14"/>
        <v/>
      </c>
      <c r="O53" s="80" t="str">
        <f>IF(ISBLANK(E53),"",(VLOOKUP(X53,CenterRateTable!A:C,3,FALSE)*C53)+((VLOOKUP(X53,CenterRateTable!A:C,3,FALSE)/2*D53)))</f>
        <v/>
      </c>
      <c r="P53" s="81" t="str">
        <f t="shared" si="15"/>
        <v/>
      </c>
      <c r="Q53" s="80" t="str">
        <f t="shared" si="16"/>
        <v/>
      </c>
      <c r="R53" s="80" t="str">
        <f t="shared" si="10"/>
        <v/>
      </c>
      <c r="S53" s="81" t="str">
        <f t="shared" si="11"/>
        <v/>
      </c>
      <c r="T53" s="123" t="str">
        <f t="shared" si="17"/>
        <v/>
      </c>
      <c r="U53" s="124" t="str">
        <f t="shared" si="13"/>
        <v/>
      </c>
      <c r="V53" s="95"/>
      <c r="W53" s="15" t="str">
        <f t="shared" si="2"/>
        <v/>
      </c>
      <c r="X53" s="15" t="str">
        <f t="shared" si="3"/>
        <v/>
      </c>
    </row>
    <row r="54" spans="1:24" x14ac:dyDescent="0.25">
      <c r="A54" s="102"/>
      <c r="B54" s="18"/>
      <c r="C54" s="103"/>
      <c r="D54" s="103"/>
      <c r="E54" s="104"/>
      <c r="F54" s="136"/>
      <c r="G54" s="70" t="str">
        <f>IF(ISBLANK(E54),"",VLOOKUP(W54,CenterRateTable!A:C,2,FALSE))</f>
        <v/>
      </c>
      <c r="H54" s="71" t="str">
        <f t="shared" si="4"/>
        <v/>
      </c>
      <c r="I54" s="71" t="str">
        <f t="shared" si="5"/>
        <v/>
      </c>
      <c r="J54" s="71" t="str">
        <f t="shared" si="6"/>
        <v/>
      </c>
      <c r="K54" s="71" t="str">
        <f t="shared" si="7"/>
        <v/>
      </c>
      <c r="L54" s="81" t="str">
        <f t="shared" si="8"/>
        <v/>
      </c>
      <c r="M54" s="79" t="str">
        <f>IF(ISBLANK(E54),"",VLOOKUP(W54,CenterRateTable!A:C,3,FALSE))</f>
        <v/>
      </c>
      <c r="N54" s="80" t="str">
        <f t="shared" si="14"/>
        <v/>
      </c>
      <c r="O54" s="80" t="str">
        <f>IF(ISBLANK(E54),"",(VLOOKUP(X54,CenterRateTable!A:C,3,FALSE)*C54)+((VLOOKUP(X54,CenterRateTable!A:C,3,FALSE)/2*D54)))</f>
        <v/>
      </c>
      <c r="P54" s="81" t="str">
        <f t="shared" si="15"/>
        <v/>
      </c>
      <c r="Q54" s="80" t="str">
        <f t="shared" si="16"/>
        <v/>
      </c>
      <c r="R54" s="80" t="str">
        <f t="shared" si="10"/>
        <v/>
      </c>
      <c r="S54" s="81" t="str">
        <f t="shared" si="11"/>
        <v/>
      </c>
      <c r="T54" s="123" t="str">
        <f t="shared" si="17"/>
        <v/>
      </c>
      <c r="U54" s="124" t="str">
        <f t="shared" si="13"/>
        <v/>
      </c>
      <c r="V54" s="95"/>
      <c r="W54" s="15" t="str">
        <f t="shared" si="2"/>
        <v/>
      </c>
      <c r="X54" s="15" t="str">
        <f t="shared" si="3"/>
        <v/>
      </c>
    </row>
    <row r="55" spans="1:24" x14ac:dyDescent="0.25">
      <c r="A55" s="102"/>
      <c r="B55" s="18"/>
      <c r="C55" s="103"/>
      <c r="D55" s="103"/>
      <c r="E55" s="104"/>
      <c r="F55" s="136"/>
      <c r="G55" s="70" t="str">
        <f>IF(ISBLANK(E55),"",VLOOKUP(W55,CenterRateTable!A:C,2,FALSE))</f>
        <v/>
      </c>
      <c r="H55" s="71" t="str">
        <f t="shared" si="4"/>
        <v/>
      </c>
      <c r="I55" s="71" t="str">
        <f t="shared" si="5"/>
        <v/>
      </c>
      <c r="J55" s="71" t="str">
        <f t="shared" si="6"/>
        <v/>
      </c>
      <c r="K55" s="71" t="str">
        <f t="shared" si="7"/>
        <v/>
      </c>
      <c r="L55" s="81" t="str">
        <f t="shared" si="8"/>
        <v/>
      </c>
      <c r="M55" s="79" t="str">
        <f>IF(ISBLANK(E55),"",VLOOKUP(W55,CenterRateTable!A:C,3,FALSE))</f>
        <v/>
      </c>
      <c r="N55" s="80" t="str">
        <f t="shared" si="14"/>
        <v/>
      </c>
      <c r="O55" s="80" t="str">
        <f>IF(ISBLANK(E55),"",(VLOOKUP(X55,CenterRateTable!A:C,3,FALSE)*C55)+((VLOOKUP(X55,CenterRateTable!A:C,3,FALSE)/2*D55)))</f>
        <v/>
      </c>
      <c r="P55" s="81" t="str">
        <f t="shared" si="15"/>
        <v/>
      </c>
      <c r="Q55" s="80" t="str">
        <f t="shared" si="16"/>
        <v/>
      </c>
      <c r="R55" s="80" t="str">
        <f t="shared" si="10"/>
        <v/>
      </c>
      <c r="S55" s="81" t="str">
        <f t="shared" si="11"/>
        <v/>
      </c>
      <c r="T55" s="123" t="str">
        <f t="shared" si="17"/>
        <v/>
      </c>
      <c r="U55" s="124" t="str">
        <f t="shared" si="13"/>
        <v/>
      </c>
      <c r="V55" s="95"/>
      <c r="W55" s="15" t="str">
        <f t="shared" si="2"/>
        <v/>
      </c>
      <c r="X55" s="15" t="str">
        <f t="shared" si="3"/>
        <v/>
      </c>
    </row>
    <row r="56" spans="1:24" x14ac:dyDescent="0.25">
      <c r="A56" s="102"/>
      <c r="B56" s="18"/>
      <c r="C56" s="103"/>
      <c r="D56" s="103"/>
      <c r="E56" s="104"/>
      <c r="F56" s="136"/>
      <c r="G56" s="70" t="str">
        <f>IF(ISBLANK(E56),"",VLOOKUP(W56,CenterRateTable!A:C,2,FALSE))</f>
        <v/>
      </c>
      <c r="H56" s="71" t="str">
        <f t="shared" si="4"/>
        <v/>
      </c>
      <c r="I56" s="71" t="str">
        <f t="shared" si="5"/>
        <v/>
      </c>
      <c r="J56" s="71" t="str">
        <f t="shared" si="6"/>
        <v/>
      </c>
      <c r="K56" s="71" t="str">
        <f t="shared" si="7"/>
        <v/>
      </c>
      <c r="L56" s="81" t="str">
        <f t="shared" si="8"/>
        <v/>
      </c>
      <c r="M56" s="79" t="str">
        <f>IF(ISBLANK(E56),"",VLOOKUP(W56,CenterRateTable!A:C,3,FALSE))</f>
        <v/>
      </c>
      <c r="N56" s="80" t="str">
        <f t="shared" si="14"/>
        <v/>
      </c>
      <c r="O56" s="80" t="str">
        <f>IF(ISBLANK(E56),"",(VLOOKUP(X56,CenterRateTable!A:C,3,FALSE)*C56)+((VLOOKUP(X56,CenterRateTable!A:C,3,FALSE)/2*D56)))</f>
        <v/>
      </c>
      <c r="P56" s="81" t="str">
        <f t="shared" si="15"/>
        <v/>
      </c>
      <c r="Q56" s="80" t="str">
        <f t="shared" si="16"/>
        <v/>
      </c>
      <c r="R56" s="80" t="str">
        <f t="shared" si="10"/>
        <v/>
      </c>
      <c r="S56" s="81" t="str">
        <f t="shared" si="11"/>
        <v/>
      </c>
      <c r="T56" s="123" t="str">
        <f t="shared" si="17"/>
        <v/>
      </c>
      <c r="U56" s="124" t="str">
        <f t="shared" si="13"/>
        <v/>
      </c>
      <c r="V56" s="95"/>
      <c r="W56" s="15" t="str">
        <f t="shared" si="2"/>
        <v/>
      </c>
      <c r="X56" s="15" t="str">
        <f t="shared" si="3"/>
        <v/>
      </c>
    </row>
    <row r="57" spans="1:24" x14ac:dyDescent="0.25">
      <c r="A57" s="102"/>
      <c r="B57" s="18"/>
      <c r="C57" s="103"/>
      <c r="D57" s="103"/>
      <c r="E57" s="104"/>
      <c r="F57" s="136"/>
      <c r="G57" s="70" t="str">
        <f>IF(ISBLANK(E57),"",VLOOKUP(W57,CenterRateTable!A:C,2,FALSE))</f>
        <v/>
      </c>
      <c r="H57" s="71" t="str">
        <f t="shared" si="4"/>
        <v/>
      </c>
      <c r="I57" s="71" t="str">
        <f t="shared" si="5"/>
        <v/>
      </c>
      <c r="J57" s="71" t="str">
        <f t="shared" si="6"/>
        <v/>
      </c>
      <c r="K57" s="71" t="str">
        <f t="shared" si="7"/>
        <v/>
      </c>
      <c r="L57" s="81" t="str">
        <f t="shared" si="8"/>
        <v/>
      </c>
      <c r="M57" s="79" t="str">
        <f>IF(ISBLANK(E57),"",VLOOKUP(W57,CenterRateTable!A:C,3,FALSE))</f>
        <v/>
      </c>
      <c r="N57" s="80" t="str">
        <f t="shared" si="14"/>
        <v/>
      </c>
      <c r="O57" s="80" t="str">
        <f>IF(ISBLANK(E57),"",(VLOOKUP(X57,CenterRateTable!A:C,3,FALSE)*C57)+((VLOOKUP(X57,CenterRateTable!A:C,3,FALSE)/2*D57)))</f>
        <v/>
      </c>
      <c r="P57" s="81" t="str">
        <f t="shared" si="15"/>
        <v/>
      </c>
      <c r="Q57" s="80" t="str">
        <f t="shared" si="16"/>
        <v/>
      </c>
      <c r="R57" s="80" t="str">
        <f t="shared" si="10"/>
        <v/>
      </c>
      <c r="S57" s="81" t="str">
        <f t="shared" si="11"/>
        <v/>
      </c>
      <c r="T57" s="123" t="str">
        <f t="shared" si="17"/>
        <v/>
      </c>
      <c r="U57" s="124" t="str">
        <f t="shared" si="13"/>
        <v/>
      </c>
      <c r="V57" s="95"/>
      <c r="W57" s="15" t="str">
        <f t="shared" si="2"/>
        <v/>
      </c>
      <c r="X57" s="15" t="str">
        <f t="shared" si="3"/>
        <v/>
      </c>
    </row>
    <row r="58" spans="1:24" x14ac:dyDescent="0.25">
      <c r="A58" s="102"/>
      <c r="B58" s="18"/>
      <c r="C58" s="103"/>
      <c r="D58" s="103"/>
      <c r="E58" s="104"/>
      <c r="F58" s="136"/>
      <c r="G58" s="70" t="str">
        <f>IF(ISBLANK(E58),"",VLOOKUP(W58,CenterRateTable!A:C,2,FALSE))</f>
        <v/>
      </c>
      <c r="H58" s="71" t="str">
        <f t="shared" si="4"/>
        <v/>
      </c>
      <c r="I58" s="71" t="str">
        <f t="shared" si="5"/>
        <v/>
      </c>
      <c r="J58" s="71" t="str">
        <f t="shared" si="6"/>
        <v/>
      </c>
      <c r="K58" s="71" t="str">
        <f t="shared" si="7"/>
        <v/>
      </c>
      <c r="L58" s="81" t="str">
        <f t="shared" si="8"/>
        <v/>
      </c>
      <c r="M58" s="79" t="str">
        <f>IF(ISBLANK(E58),"",VLOOKUP(W58,CenterRateTable!A:C,3,FALSE))</f>
        <v/>
      </c>
      <c r="N58" s="80" t="str">
        <f t="shared" si="14"/>
        <v/>
      </c>
      <c r="O58" s="80" t="str">
        <f>IF(ISBLANK(E58),"",(VLOOKUP(X58,CenterRateTable!A:C,3,FALSE)*C58)+((VLOOKUP(X58,CenterRateTable!A:C,3,FALSE)/2*D58)))</f>
        <v/>
      </c>
      <c r="P58" s="81" t="str">
        <f t="shared" si="15"/>
        <v/>
      </c>
      <c r="Q58" s="80" t="str">
        <f t="shared" si="16"/>
        <v/>
      </c>
      <c r="R58" s="80" t="str">
        <f t="shared" si="10"/>
        <v/>
      </c>
      <c r="S58" s="81" t="str">
        <f t="shared" si="11"/>
        <v/>
      </c>
      <c r="T58" s="123" t="str">
        <f t="shared" si="17"/>
        <v/>
      </c>
      <c r="U58" s="124" t="str">
        <f t="shared" si="13"/>
        <v/>
      </c>
      <c r="V58" s="95"/>
      <c r="W58" s="15" t="str">
        <f t="shared" si="2"/>
        <v/>
      </c>
      <c r="X58" s="15" t="str">
        <f t="shared" si="3"/>
        <v/>
      </c>
    </row>
    <row r="59" spans="1:24" x14ac:dyDescent="0.25">
      <c r="A59" s="102"/>
      <c r="B59" s="18"/>
      <c r="C59" s="103"/>
      <c r="D59" s="103"/>
      <c r="E59" s="104"/>
      <c r="F59" s="136"/>
      <c r="G59" s="70" t="str">
        <f>IF(ISBLANK(E59),"",VLOOKUP(W59,CenterRateTable!A:C,2,FALSE))</f>
        <v/>
      </c>
      <c r="H59" s="71" t="str">
        <f t="shared" si="4"/>
        <v/>
      </c>
      <c r="I59" s="71" t="str">
        <f t="shared" si="5"/>
        <v/>
      </c>
      <c r="J59" s="71" t="str">
        <f t="shared" si="6"/>
        <v/>
      </c>
      <c r="K59" s="71" t="str">
        <f t="shared" si="7"/>
        <v/>
      </c>
      <c r="L59" s="81" t="str">
        <f t="shared" si="8"/>
        <v/>
      </c>
      <c r="M59" s="79" t="str">
        <f>IF(ISBLANK(E59),"",VLOOKUP(W59,CenterRateTable!A:C,3,FALSE))</f>
        <v/>
      </c>
      <c r="N59" s="80" t="str">
        <f t="shared" si="14"/>
        <v/>
      </c>
      <c r="O59" s="80" t="str">
        <f>IF(ISBLANK(E59),"",(VLOOKUP(X59,CenterRateTable!A:C,3,FALSE)*C59)+((VLOOKUP(X59,CenterRateTable!A:C,3,FALSE)/2*D59)))</f>
        <v/>
      </c>
      <c r="P59" s="81" t="str">
        <f t="shared" si="15"/>
        <v/>
      </c>
      <c r="Q59" s="80" t="str">
        <f t="shared" si="16"/>
        <v/>
      </c>
      <c r="R59" s="80" t="str">
        <f t="shared" si="10"/>
        <v/>
      </c>
      <c r="S59" s="81" t="str">
        <f t="shared" si="11"/>
        <v/>
      </c>
      <c r="T59" s="123" t="str">
        <f t="shared" si="17"/>
        <v/>
      </c>
      <c r="U59" s="124" t="str">
        <f t="shared" si="13"/>
        <v/>
      </c>
      <c r="V59" s="95"/>
      <c r="W59" s="15" t="str">
        <f t="shared" si="2"/>
        <v/>
      </c>
      <c r="X59" s="15" t="str">
        <f t="shared" si="3"/>
        <v/>
      </c>
    </row>
    <row r="60" spans="1:24" x14ac:dyDescent="0.25">
      <c r="A60" s="102"/>
      <c r="B60" s="18"/>
      <c r="C60" s="103"/>
      <c r="D60" s="103"/>
      <c r="E60" s="104"/>
      <c r="F60" s="136"/>
      <c r="G60" s="70" t="str">
        <f>IF(ISBLANK(E60),"",VLOOKUP(W60,CenterRateTable!A:C,2,FALSE))</f>
        <v/>
      </c>
      <c r="H60" s="71" t="str">
        <f t="shared" si="4"/>
        <v/>
      </c>
      <c r="I60" s="71" t="str">
        <f t="shared" si="5"/>
        <v/>
      </c>
      <c r="J60" s="71" t="str">
        <f t="shared" si="6"/>
        <v/>
      </c>
      <c r="K60" s="71" t="str">
        <f>IF(ISBLANK(E60),"",(I60+J60))</f>
        <v/>
      </c>
      <c r="L60" s="81" t="str">
        <f t="shared" si="8"/>
        <v/>
      </c>
      <c r="M60" s="79" t="str">
        <f>IF(ISBLANK(E60),"",VLOOKUP(W60,CenterRateTable!A:C,3,FALSE))</f>
        <v/>
      </c>
      <c r="N60" s="80" t="str">
        <f t="shared" si="14"/>
        <v/>
      </c>
      <c r="O60" s="80" t="str">
        <f>IF(ISBLANK(E60),"",(VLOOKUP(X60,CenterRateTable!A:C,3,FALSE)*C60)+((VLOOKUP(X60,CenterRateTable!A:C,3,FALSE)/2*D60)))</f>
        <v/>
      </c>
      <c r="P60" s="81" t="str">
        <f t="shared" si="15"/>
        <v/>
      </c>
      <c r="Q60" s="80" t="str">
        <f t="shared" si="16"/>
        <v/>
      </c>
      <c r="R60" s="80" t="str">
        <f t="shared" si="10"/>
        <v/>
      </c>
      <c r="S60" s="81" t="str">
        <f t="shared" si="11"/>
        <v/>
      </c>
      <c r="T60" s="123" t="str">
        <f t="shared" si="17"/>
        <v/>
      </c>
      <c r="U60" s="124" t="str">
        <f t="shared" si="13"/>
        <v/>
      </c>
      <c r="V60" s="95"/>
      <c r="W60" s="15" t="str">
        <f t="shared" si="2"/>
        <v/>
      </c>
      <c r="X60" s="15" t="str">
        <f t="shared" si="3"/>
        <v/>
      </c>
    </row>
    <row r="61" spans="1:24" x14ac:dyDescent="0.25">
      <c r="A61" s="102"/>
      <c r="B61" s="18"/>
      <c r="C61" s="103"/>
      <c r="D61" s="103"/>
      <c r="E61" s="104"/>
      <c r="F61" s="136"/>
      <c r="G61" s="70" t="str">
        <f>IF(ISBLANK(E61),"",VLOOKUP(W61,CenterRateTable!A:C,2,FALSE))</f>
        <v/>
      </c>
      <c r="H61" s="71" t="str">
        <f t="shared" ref="H61:H124" si="18">IF(ISBLANK(E61),"",(G61/2))</f>
        <v/>
      </c>
      <c r="I61" s="71" t="str">
        <f t="shared" ref="I61:I124" si="19">IF(ISBLANK(E61),"",(G61*C61))</f>
        <v/>
      </c>
      <c r="J61" s="71" t="str">
        <f t="shared" ref="J61:J124" si="20">IF(ISBLANK(E61),"",(H61*D61))</f>
        <v/>
      </c>
      <c r="K61" s="71" t="str">
        <f t="shared" ref="K61:K124" si="21">IF(ISBLANK(E61),"",(I61+J61))</f>
        <v/>
      </c>
      <c r="L61" s="81" t="str">
        <f t="shared" si="8"/>
        <v/>
      </c>
      <c r="M61" s="79" t="str">
        <f>IF(ISBLANK(E61),"",VLOOKUP(W61,CenterRateTable!A:C,3,FALSE))</f>
        <v/>
      </c>
      <c r="N61" s="80" t="str">
        <f t="shared" si="14"/>
        <v/>
      </c>
      <c r="O61" s="80" t="str">
        <f>IF(ISBLANK(E61),"",(VLOOKUP(X61,CenterRateTable!A:C,3,FALSE)*C61)+((VLOOKUP(X61,CenterRateTable!A:C,3,FALSE)/2*D61)))</f>
        <v/>
      </c>
      <c r="P61" s="81" t="str">
        <f t="shared" si="15"/>
        <v/>
      </c>
      <c r="Q61" s="80" t="str">
        <f t="shared" si="16"/>
        <v/>
      </c>
      <c r="R61" s="80" t="str">
        <f t="shared" si="10"/>
        <v/>
      </c>
      <c r="S61" s="81" t="str">
        <f t="shared" si="11"/>
        <v/>
      </c>
      <c r="T61" s="123" t="str">
        <f t="shared" si="17"/>
        <v/>
      </c>
      <c r="U61" s="124" t="str">
        <f t="shared" si="13"/>
        <v/>
      </c>
      <c r="V61" s="95"/>
      <c r="W61" s="15" t="str">
        <f t="shared" si="2"/>
        <v/>
      </c>
      <c r="X61" s="15" t="str">
        <f t="shared" si="3"/>
        <v/>
      </c>
    </row>
    <row r="62" spans="1:24" x14ac:dyDescent="0.25">
      <c r="A62" s="102"/>
      <c r="B62" s="18"/>
      <c r="C62" s="103"/>
      <c r="D62" s="103"/>
      <c r="E62" s="104"/>
      <c r="F62" s="136"/>
      <c r="G62" s="70" t="str">
        <f>IF(ISBLANK(E62),"",VLOOKUP(W62,CenterRateTable!A:C,2,FALSE))</f>
        <v/>
      </c>
      <c r="H62" s="71" t="str">
        <f t="shared" si="18"/>
        <v/>
      </c>
      <c r="I62" s="71" t="str">
        <f t="shared" si="19"/>
        <v/>
      </c>
      <c r="J62" s="71" t="str">
        <f t="shared" si="20"/>
        <v/>
      </c>
      <c r="K62" s="71" t="str">
        <f t="shared" si="21"/>
        <v/>
      </c>
      <c r="L62" s="81" t="str">
        <f t="shared" si="8"/>
        <v/>
      </c>
      <c r="M62" s="79" t="str">
        <f>IF(ISBLANK(E62),"",VLOOKUP(W62,CenterRateTable!A:C,3,FALSE))</f>
        <v/>
      </c>
      <c r="N62" s="80" t="str">
        <f t="shared" si="14"/>
        <v/>
      </c>
      <c r="O62" s="80" t="str">
        <f>IF(ISBLANK(E62),"",(VLOOKUP(X62,CenterRateTable!A:C,3,FALSE)*C62)+((VLOOKUP(X62,CenterRateTable!A:C,3,FALSE)/2*D62)))</f>
        <v/>
      </c>
      <c r="P62" s="81" t="str">
        <f t="shared" si="15"/>
        <v/>
      </c>
      <c r="Q62" s="80" t="str">
        <f t="shared" si="16"/>
        <v/>
      </c>
      <c r="R62" s="80" t="str">
        <f t="shared" si="10"/>
        <v/>
      </c>
      <c r="S62" s="81" t="str">
        <f t="shared" si="11"/>
        <v/>
      </c>
      <c r="T62" s="123" t="str">
        <f t="shared" si="17"/>
        <v/>
      </c>
      <c r="U62" s="124" t="str">
        <f t="shared" si="13"/>
        <v/>
      </c>
      <c r="V62" s="95"/>
      <c r="W62" s="15" t="str">
        <f t="shared" si="2"/>
        <v/>
      </c>
      <c r="X62" s="15" t="str">
        <f t="shared" si="3"/>
        <v/>
      </c>
    </row>
    <row r="63" spans="1:24" x14ac:dyDescent="0.25">
      <c r="A63" s="102"/>
      <c r="B63" s="18"/>
      <c r="C63" s="103"/>
      <c r="D63" s="103"/>
      <c r="E63" s="104"/>
      <c r="F63" s="136"/>
      <c r="G63" s="70" t="str">
        <f>IF(ISBLANK(E63),"",VLOOKUP(W63,CenterRateTable!A:C,2,FALSE))</f>
        <v/>
      </c>
      <c r="H63" s="71" t="str">
        <f t="shared" si="18"/>
        <v/>
      </c>
      <c r="I63" s="71" t="str">
        <f t="shared" si="19"/>
        <v/>
      </c>
      <c r="J63" s="71" t="str">
        <f t="shared" si="20"/>
        <v/>
      </c>
      <c r="K63" s="71" t="str">
        <f t="shared" si="21"/>
        <v/>
      </c>
      <c r="L63" s="81" t="str">
        <f t="shared" si="8"/>
        <v/>
      </c>
      <c r="M63" s="79" t="str">
        <f>IF(ISBLANK(E63),"",VLOOKUP(W63,CenterRateTable!A:C,3,FALSE))</f>
        <v/>
      </c>
      <c r="N63" s="80" t="str">
        <f t="shared" si="14"/>
        <v/>
      </c>
      <c r="O63" s="80" t="str">
        <f>IF(ISBLANK(E63),"",(VLOOKUP(X63,CenterRateTable!A:C,3,FALSE)*C63)+((VLOOKUP(X63,CenterRateTable!A:C,3,FALSE)/2*D63)))</f>
        <v/>
      </c>
      <c r="P63" s="81" t="str">
        <f t="shared" si="15"/>
        <v/>
      </c>
      <c r="Q63" s="80" t="str">
        <f t="shared" si="16"/>
        <v/>
      </c>
      <c r="R63" s="80" t="str">
        <f t="shared" si="10"/>
        <v/>
      </c>
      <c r="S63" s="81" t="str">
        <f t="shared" si="11"/>
        <v/>
      </c>
      <c r="T63" s="123" t="str">
        <f t="shared" si="17"/>
        <v/>
      </c>
      <c r="U63" s="124" t="str">
        <f t="shared" si="13"/>
        <v/>
      </c>
      <c r="V63" s="95"/>
      <c r="W63" s="15" t="str">
        <f t="shared" si="2"/>
        <v/>
      </c>
      <c r="X63" s="15" t="str">
        <f t="shared" si="3"/>
        <v/>
      </c>
    </row>
    <row r="64" spans="1:24" x14ac:dyDescent="0.25">
      <c r="A64" s="102"/>
      <c r="B64" s="18"/>
      <c r="C64" s="103"/>
      <c r="D64" s="103"/>
      <c r="E64" s="104"/>
      <c r="F64" s="136"/>
      <c r="G64" s="70" t="str">
        <f>IF(ISBLANK(E64),"",VLOOKUP(W64,CenterRateTable!A:C,2,FALSE))</f>
        <v/>
      </c>
      <c r="H64" s="71" t="str">
        <f t="shared" si="18"/>
        <v/>
      </c>
      <c r="I64" s="71" t="str">
        <f t="shared" si="19"/>
        <v/>
      </c>
      <c r="J64" s="71" t="str">
        <f t="shared" si="20"/>
        <v/>
      </c>
      <c r="K64" s="71" t="str">
        <f t="shared" si="21"/>
        <v/>
      </c>
      <c r="L64" s="81" t="str">
        <f t="shared" si="8"/>
        <v/>
      </c>
      <c r="M64" s="79" t="str">
        <f>IF(ISBLANK(E64),"",VLOOKUP(W64,CenterRateTable!A:C,3,FALSE))</f>
        <v/>
      </c>
      <c r="N64" s="80" t="str">
        <f t="shared" si="14"/>
        <v/>
      </c>
      <c r="O64" s="80" t="str">
        <f>IF(ISBLANK(E64),"",(VLOOKUP(X64,CenterRateTable!A:C,3,FALSE)*C64)+((VLOOKUP(X64,CenterRateTable!A:C,3,FALSE)/2*D64)))</f>
        <v/>
      </c>
      <c r="P64" s="81" t="str">
        <f t="shared" si="15"/>
        <v/>
      </c>
      <c r="Q64" s="80" t="str">
        <f t="shared" si="16"/>
        <v/>
      </c>
      <c r="R64" s="80" t="str">
        <f t="shared" si="10"/>
        <v/>
      </c>
      <c r="S64" s="81" t="str">
        <f t="shared" si="11"/>
        <v/>
      </c>
      <c r="T64" s="123" t="str">
        <f t="shared" si="17"/>
        <v/>
      </c>
      <c r="U64" s="124" t="str">
        <f t="shared" si="13"/>
        <v/>
      </c>
      <c r="V64" s="95"/>
      <c r="W64" s="15" t="str">
        <f t="shared" si="2"/>
        <v/>
      </c>
      <c r="X64" s="15" t="str">
        <f t="shared" si="3"/>
        <v/>
      </c>
    </row>
    <row r="65" spans="1:24" x14ac:dyDescent="0.25">
      <c r="A65" s="102"/>
      <c r="B65" s="18"/>
      <c r="C65" s="103"/>
      <c r="D65" s="103"/>
      <c r="E65" s="104"/>
      <c r="F65" s="136"/>
      <c r="G65" s="70" t="str">
        <f>IF(ISBLANK(E65),"",VLOOKUP(W65,CenterRateTable!A:C,2,FALSE))</f>
        <v/>
      </c>
      <c r="H65" s="71" t="str">
        <f t="shared" si="18"/>
        <v/>
      </c>
      <c r="I65" s="71" t="str">
        <f t="shared" si="19"/>
        <v/>
      </c>
      <c r="J65" s="71" t="str">
        <f t="shared" si="20"/>
        <v/>
      </c>
      <c r="K65" s="71" t="str">
        <f t="shared" si="21"/>
        <v/>
      </c>
      <c r="L65" s="81" t="str">
        <f t="shared" si="8"/>
        <v/>
      </c>
      <c r="M65" s="79" t="str">
        <f>IF(ISBLANK(E65),"",VLOOKUP(W65,CenterRateTable!A:C,3,FALSE))</f>
        <v/>
      </c>
      <c r="N65" s="80" t="str">
        <f t="shared" si="14"/>
        <v/>
      </c>
      <c r="O65" s="80" t="str">
        <f>IF(ISBLANK(E65),"",(VLOOKUP(X65,CenterRateTable!A:C,3,FALSE)*C65)+((VLOOKUP(X65,CenterRateTable!A:C,3,FALSE)/2*D65)))</f>
        <v/>
      </c>
      <c r="P65" s="81" t="str">
        <f t="shared" si="15"/>
        <v/>
      </c>
      <c r="Q65" s="80" t="str">
        <f t="shared" si="16"/>
        <v/>
      </c>
      <c r="R65" s="80" t="str">
        <f t="shared" si="10"/>
        <v/>
      </c>
      <c r="S65" s="81" t="str">
        <f t="shared" si="11"/>
        <v/>
      </c>
      <c r="T65" s="123" t="str">
        <f t="shared" si="17"/>
        <v/>
      </c>
      <c r="U65" s="124" t="str">
        <f t="shared" si="13"/>
        <v/>
      </c>
      <c r="V65" s="95"/>
      <c r="W65" s="15" t="str">
        <f t="shared" si="2"/>
        <v/>
      </c>
      <c r="X65" s="15" t="str">
        <f t="shared" si="3"/>
        <v/>
      </c>
    </row>
    <row r="66" spans="1:24" x14ac:dyDescent="0.25">
      <c r="A66" s="102"/>
      <c r="B66" s="18"/>
      <c r="C66" s="103"/>
      <c r="D66" s="103"/>
      <c r="E66" s="104"/>
      <c r="F66" s="136"/>
      <c r="G66" s="70" t="str">
        <f>IF(ISBLANK(E66),"",VLOOKUP(W66,CenterRateTable!A:C,2,FALSE))</f>
        <v/>
      </c>
      <c r="H66" s="71" t="str">
        <f t="shared" si="18"/>
        <v/>
      </c>
      <c r="I66" s="71" t="str">
        <f t="shared" si="19"/>
        <v/>
      </c>
      <c r="J66" s="71" t="str">
        <f t="shared" si="20"/>
        <v/>
      </c>
      <c r="K66" s="71" t="str">
        <f t="shared" si="21"/>
        <v/>
      </c>
      <c r="L66" s="81" t="str">
        <f t="shared" si="8"/>
        <v/>
      </c>
      <c r="M66" s="79" t="str">
        <f>IF(ISBLANK(E66),"",VLOOKUP(W66,CenterRateTable!A:C,3,FALSE))</f>
        <v/>
      </c>
      <c r="N66" s="80" t="str">
        <f t="shared" si="14"/>
        <v/>
      </c>
      <c r="O66" s="80" t="str">
        <f>IF(ISBLANK(E66),"",(VLOOKUP(X66,CenterRateTable!A:C,3,FALSE)*C66)+((VLOOKUP(X66,CenterRateTable!A:C,3,FALSE)/2*D66)))</f>
        <v/>
      </c>
      <c r="P66" s="81" t="str">
        <f t="shared" si="15"/>
        <v/>
      </c>
      <c r="Q66" s="80" t="str">
        <f t="shared" si="16"/>
        <v/>
      </c>
      <c r="R66" s="80" t="str">
        <f t="shared" si="10"/>
        <v/>
      </c>
      <c r="S66" s="81" t="str">
        <f t="shared" si="11"/>
        <v/>
      </c>
      <c r="T66" s="123" t="str">
        <f t="shared" si="17"/>
        <v/>
      </c>
      <c r="U66" s="124" t="str">
        <f t="shared" si="13"/>
        <v/>
      </c>
      <c r="V66" s="95"/>
      <c r="W66" s="15" t="str">
        <f t="shared" si="2"/>
        <v/>
      </c>
      <c r="X66" s="15" t="str">
        <f t="shared" si="3"/>
        <v/>
      </c>
    </row>
    <row r="67" spans="1:24" x14ac:dyDescent="0.25">
      <c r="A67" s="102"/>
      <c r="B67" s="18"/>
      <c r="C67" s="103"/>
      <c r="D67" s="103"/>
      <c r="E67" s="104"/>
      <c r="F67" s="136"/>
      <c r="G67" s="70" t="str">
        <f>IF(ISBLANK(E67),"",VLOOKUP(W67,CenterRateTable!A:C,2,FALSE))</f>
        <v/>
      </c>
      <c r="H67" s="71" t="str">
        <f t="shared" si="18"/>
        <v/>
      </c>
      <c r="I67" s="71" t="str">
        <f t="shared" si="19"/>
        <v/>
      </c>
      <c r="J67" s="71" t="str">
        <f t="shared" si="20"/>
        <v/>
      </c>
      <c r="K67" s="71" t="str">
        <f t="shared" si="21"/>
        <v/>
      </c>
      <c r="L67" s="81" t="str">
        <f t="shared" si="8"/>
        <v/>
      </c>
      <c r="M67" s="79" t="str">
        <f>IF(ISBLANK(E67),"",VLOOKUP(W67,CenterRateTable!A:C,3,FALSE))</f>
        <v/>
      </c>
      <c r="N67" s="80" t="str">
        <f t="shared" si="14"/>
        <v/>
      </c>
      <c r="O67" s="80" t="str">
        <f>IF(ISBLANK(E67),"",(VLOOKUP(X67,CenterRateTable!A:C,3,FALSE)*C67)+((VLOOKUP(X67,CenterRateTable!A:C,3,FALSE)/2*D67)))</f>
        <v/>
      </c>
      <c r="P67" s="81" t="str">
        <f t="shared" si="15"/>
        <v/>
      </c>
      <c r="Q67" s="80" t="str">
        <f t="shared" si="16"/>
        <v/>
      </c>
      <c r="R67" s="80" t="str">
        <f t="shared" si="10"/>
        <v/>
      </c>
      <c r="S67" s="81" t="str">
        <f t="shared" si="11"/>
        <v/>
      </c>
      <c r="T67" s="123" t="str">
        <f t="shared" si="17"/>
        <v/>
      </c>
      <c r="U67" s="124" t="str">
        <f t="shared" si="13"/>
        <v/>
      </c>
      <c r="V67" s="95"/>
      <c r="W67" s="15" t="str">
        <f t="shared" si="2"/>
        <v/>
      </c>
      <c r="X67" s="15" t="str">
        <f t="shared" si="3"/>
        <v/>
      </c>
    </row>
    <row r="68" spans="1:24" x14ac:dyDescent="0.25">
      <c r="A68" s="102"/>
      <c r="B68" s="18"/>
      <c r="C68" s="103"/>
      <c r="D68" s="103"/>
      <c r="E68" s="104"/>
      <c r="F68" s="136"/>
      <c r="G68" s="70" t="str">
        <f>IF(ISBLANK(E68),"",VLOOKUP(W68,CenterRateTable!A:C,2,FALSE))</f>
        <v/>
      </c>
      <c r="H68" s="71" t="str">
        <f t="shared" si="18"/>
        <v/>
      </c>
      <c r="I68" s="71" t="str">
        <f t="shared" si="19"/>
        <v/>
      </c>
      <c r="J68" s="71" t="str">
        <f t="shared" si="20"/>
        <v/>
      </c>
      <c r="K68" s="71" t="str">
        <f t="shared" si="21"/>
        <v/>
      </c>
      <c r="L68" s="81" t="str">
        <f t="shared" si="8"/>
        <v/>
      </c>
      <c r="M68" s="79" t="str">
        <f>IF(ISBLANK(E68),"",VLOOKUP(W68,CenterRateTable!A:C,3,FALSE))</f>
        <v/>
      </c>
      <c r="N68" s="80" t="str">
        <f t="shared" si="14"/>
        <v/>
      </c>
      <c r="O68" s="80" t="str">
        <f>IF(ISBLANK(E68),"",(VLOOKUP(X68,CenterRateTable!A:C,3,FALSE)*C68)+((VLOOKUP(X68,CenterRateTable!A:C,3,FALSE)/2*D68)))</f>
        <v/>
      </c>
      <c r="P68" s="81" t="str">
        <f t="shared" si="15"/>
        <v/>
      </c>
      <c r="Q68" s="80" t="str">
        <f t="shared" si="16"/>
        <v/>
      </c>
      <c r="R68" s="80" t="str">
        <f t="shared" si="10"/>
        <v/>
      </c>
      <c r="S68" s="81" t="str">
        <f t="shared" si="11"/>
        <v/>
      </c>
      <c r="T68" s="123" t="str">
        <f t="shared" si="17"/>
        <v/>
      </c>
      <c r="U68" s="124" t="str">
        <f t="shared" si="13"/>
        <v/>
      </c>
      <c r="V68" s="95"/>
      <c r="W68" s="15" t="str">
        <f t="shared" si="2"/>
        <v/>
      </c>
      <c r="X68" s="15" t="str">
        <f t="shared" si="3"/>
        <v/>
      </c>
    </row>
    <row r="69" spans="1:24" x14ac:dyDescent="0.25">
      <c r="A69" s="102"/>
      <c r="B69" s="18"/>
      <c r="C69" s="103"/>
      <c r="D69" s="103"/>
      <c r="E69" s="104"/>
      <c r="F69" s="136"/>
      <c r="G69" s="70" t="str">
        <f>IF(ISBLANK(E69),"",VLOOKUP(W69,CenterRateTable!A:C,2,FALSE))</f>
        <v/>
      </c>
      <c r="H69" s="71" t="str">
        <f t="shared" si="18"/>
        <v/>
      </c>
      <c r="I69" s="71" t="str">
        <f t="shared" si="19"/>
        <v/>
      </c>
      <c r="J69" s="71" t="str">
        <f t="shared" si="20"/>
        <v/>
      </c>
      <c r="K69" s="71" t="str">
        <f t="shared" si="21"/>
        <v/>
      </c>
      <c r="L69" s="81" t="str">
        <f t="shared" si="8"/>
        <v/>
      </c>
      <c r="M69" s="79" t="str">
        <f>IF(ISBLANK(E69),"",VLOOKUP(W69,CenterRateTable!A:C,3,FALSE))</f>
        <v/>
      </c>
      <c r="N69" s="80" t="str">
        <f t="shared" si="14"/>
        <v/>
      </c>
      <c r="O69" s="80" t="str">
        <f>IF(ISBLANK(E69),"",(VLOOKUP(X69,CenterRateTable!A:C,3,FALSE)*C69)+((VLOOKUP(X69,CenterRateTable!A:C,3,FALSE)/2*D69)))</f>
        <v/>
      </c>
      <c r="P69" s="81" t="str">
        <f t="shared" si="15"/>
        <v/>
      </c>
      <c r="Q69" s="80" t="str">
        <f t="shared" si="16"/>
        <v/>
      </c>
      <c r="R69" s="80" t="str">
        <f t="shared" si="10"/>
        <v/>
      </c>
      <c r="S69" s="81" t="str">
        <f t="shared" si="11"/>
        <v/>
      </c>
      <c r="T69" s="123" t="str">
        <f t="shared" si="17"/>
        <v/>
      </c>
      <c r="U69" s="124" t="str">
        <f t="shared" si="13"/>
        <v/>
      </c>
      <c r="V69" s="95"/>
      <c r="W69" s="15" t="str">
        <f t="shared" si="2"/>
        <v/>
      </c>
      <c r="X69" s="15" t="str">
        <f t="shared" si="3"/>
        <v/>
      </c>
    </row>
    <row r="70" spans="1:24" x14ac:dyDescent="0.25">
      <c r="A70" s="102"/>
      <c r="B70" s="18"/>
      <c r="C70" s="103"/>
      <c r="D70" s="103"/>
      <c r="E70" s="104"/>
      <c r="F70" s="136"/>
      <c r="G70" s="70" t="str">
        <f>IF(ISBLANK(E70),"",VLOOKUP(W70,CenterRateTable!A:C,2,FALSE))</f>
        <v/>
      </c>
      <c r="H70" s="71" t="str">
        <f t="shared" si="18"/>
        <v/>
      </c>
      <c r="I70" s="71" t="str">
        <f t="shared" si="19"/>
        <v/>
      </c>
      <c r="J70" s="71" t="str">
        <f t="shared" si="20"/>
        <v/>
      </c>
      <c r="K70" s="71" t="str">
        <f t="shared" si="21"/>
        <v/>
      </c>
      <c r="L70" s="81" t="str">
        <f t="shared" si="8"/>
        <v/>
      </c>
      <c r="M70" s="79" t="str">
        <f>IF(ISBLANK(E70),"",VLOOKUP(W70,CenterRateTable!A:C,3,FALSE))</f>
        <v/>
      </c>
      <c r="N70" s="80" t="str">
        <f t="shared" si="14"/>
        <v/>
      </c>
      <c r="O70" s="80" t="str">
        <f>IF(ISBLANK(E70),"",(VLOOKUP(X70,CenterRateTable!A:C,3,FALSE)*C70)+((VLOOKUP(X70,CenterRateTable!A:C,3,FALSE)/2*D70)))</f>
        <v/>
      </c>
      <c r="P70" s="81" t="str">
        <f t="shared" si="15"/>
        <v/>
      </c>
      <c r="Q70" s="80" t="str">
        <f t="shared" si="16"/>
        <v/>
      </c>
      <c r="R70" s="80" t="str">
        <f t="shared" si="10"/>
        <v/>
      </c>
      <c r="S70" s="81" t="str">
        <f t="shared" si="11"/>
        <v/>
      </c>
      <c r="T70" s="123" t="str">
        <f t="shared" si="17"/>
        <v/>
      </c>
      <c r="U70" s="124" t="str">
        <f t="shared" si="13"/>
        <v/>
      </c>
      <c r="V70" s="95"/>
      <c r="W70" s="15" t="str">
        <f t="shared" si="2"/>
        <v/>
      </c>
      <c r="X70" s="15" t="str">
        <f t="shared" si="3"/>
        <v/>
      </c>
    </row>
    <row r="71" spans="1:24" x14ac:dyDescent="0.25">
      <c r="A71" s="102"/>
      <c r="B71" s="18"/>
      <c r="C71" s="103"/>
      <c r="D71" s="103"/>
      <c r="E71" s="104"/>
      <c r="F71" s="136"/>
      <c r="G71" s="70" t="str">
        <f>IF(ISBLANK(E71),"",VLOOKUP(W71,CenterRateTable!A:C,2,FALSE))</f>
        <v/>
      </c>
      <c r="H71" s="71" t="str">
        <f t="shared" si="18"/>
        <v/>
      </c>
      <c r="I71" s="71" t="str">
        <f t="shared" si="19"/>
        <v/>
      </c>
      <c r="J71" s="71" t="str">
        <f t="shared" si="20"/>
        <v/>
      </c>
      <c r="K71" s="71" t="str">
        <f t="shared" si="21"/>
        <v/>
      </c>
      <c r="L71" s="81" t="str">
        <f t="shared" si="8"/>
        <v/>
      </c>
      <c r="M71" s="79" t="str">
        <f>IF(ISBLANK(E71),"",VLOOKUP(W71,CenterRateTable!A:C,3,FALSE))</f>
        <v/>
      </c>
      <c r="N71" s="80" t="str">
        <f t="shared" si="14"/>
        <v/>
      </c>
      <c r="O71" s="80" t="str">
        <f>IF(ISBLANK(E71),"",(VLOOKUP(X71,CenterRateTable!A:C,3,FALSE)*C71)+((VLOOKUP(X71,CenterRateTable!A:C,3,FALSE)/2*D71)))</f>
        <v/>
      </c>
      <c r="P71" s="81" t="str">
        <f t="shared" si="15"/>
        <v/>
      </c>
      <c r="Q71" s="80" t="str">
        <f t="shared" si="16"/>
        <v/>
      </c>
      <c r="R71" s="80" t="str">
        <f t="shared" si="10"/>
        <v/>
      </c>
      <c r="S71" s="81" t="str">
        <f t="shared" si="11"/>
        <v/>
      </c>
      <c r="T71" s="123" t="str">
        <f t="shared" si="17"/>
        <v/>
      </c>
      <c r="U71" s="124" t="str">
        <f t="shared" si="13"/>
        <v/>
      </c>
      <c r="V71" s="95"/>
      <c r="W71" s="15" t="str">
        <f t="shared" si="2"/>
        <v/>
      </c>
      <c r="X71" s="15" t="str">
        <f t="shared" si="3"/>
        <v/>
      </c>
    </row>
    <row r="72" spans="1:24" x14ac:dyDescent="0.25">
      <c r="A72" s="102"/>
      <c r="B72" s="18"/>
      <c r="C72" s="103"/>
      <c r="D72" s="103"/>
      <c r="E72" s="104"/>
      <c r="F72" s="136"/>
      <c r="G72" s="70" t="str">
        <f>IF(ISBLANK(E72),"",VLOOKUP(W72,CenterRateTable!A:C,2,FALSE))</f>
        <v/>
      </c>
      <c r="H72" s="71" t="str">
        <f t="shared" si="18"/>
        <v/>
      </c>
      <c r="I72" s="71" t="str">
        <f t="shared" si="19"/>
        <v/>
      </c>
      <c r="J72" s="71" t="str">
        <f t="shared" si="20"/>
        <v/>
      </c>
      <c r="K72" s="71" t="str">
        <f t="shared" si="21"/>
        <v/>
      </c>
      <c r="L72" s="81" t="str">
        <f t="shared" si="8"/>
        <v/>
      </c>
      <c r="M72" s="79" t="str">
        <f>IF(ISBLANK(E72),"",VLOOKUP(W72,CenterRateTable!A:C,3,FALSE))</f>
        <v/>
      </c>
      <c r="N72" s="80" t="str">
        <f t="shared" si="14"/>
        <v/>
      </c>
      <c r="O72" s="80" t="str">
        <f>IF(ISBLANK(E72),"",(VLOOKUP(X72,CenterRateTable!A:C,3,FALSE)*C72)+((VLOOKUP(X72,CenterRateTable!A:C,3,FALSE)/2*D72)))</f>
        <v/>
      </c>
      <c r="P72" s="81" t="str">
        <f t="shared" si="15"/>
        <v/>
      </c>
      <c r="Q72" s="80" t="str">
        <f t="shared" si="16"/>
        <v/>
      </c>
      <c r="R72" s="80" t="str">
        <f t="shared" si="10"/>
        <v/>
      </c>
      <c r="S72" s="81" t="str">
        <f t="shared" si="11"/>
        <v/>
      </c>
      <c r="T72" s="123" t="str">
        <f t="shared" si="17"/>
        <v/>
      </c>
      <c r="U72" s="124" t="str">
        <f t="shared" si="13"/>
        <v/>
      </c>
      <c r="V72" s="95"/>
      <c r="W72" s="15" t="str">
        <f t="shared" si="2"/>
        <v/>
      </c>
      <c r="X72" s="15" t="str">
        <f t="shared" si="3"/>
        <v/>
      </c>
    </row>
    <row r="73" spans="1:24" x14ac:dyDescent="0.25">
      <c r="A73" s="102"/>
      <c r="B73" s="18"/>
      <c r="C73" s="103"/>
      <c r="D73" s="103"/>
      <c r="E73" s="104"/>
      <c r="F73" s="136"/>
      <c r="G73" s="70" t="str">
        <f>IF(ISBLANK(E73),"",VLOOKUP(W73,CenterRateTable!A:C,2,FALSE))</f>
        <v/>
      </c>
      <c r="H73" s="71" t="str">
        <f t="shared" si="18"/>
        <v/>
      </c>
      <c r="I73" s="71" t="str">
        <f t="shared" si="19"/>
        <v/>
      </c>
      <c r="J73" s="71" t="str">
        <f t="shared" si="20"/>
        <v/>
      </c>
      <c r="K73" s="71" t="str">
        <f t="shared" si="21"/>
        <v/>
      </c>
      <c r="L73" s="81" t="str">
        <f t="shared" si="8"/>
        <v/>
      </c>
      <c r="M73" s="79" t="str">
        <f>IF(ISBLANK(E73),"",VLOOKUP(W73,CenterRateTable!A:C,3,FALSE))</f>
        <v/>
      </c>
      <c r="N73" s="80" t="str">
        <f t="shared" si="14"/>
        <v/>
      </c>
      <c r="O73" s="80" t="str">
        <f>IF(ISBLANK(E73),"",(VLOOKUP(X73,CenterRateTable!A:C,3,FALSE)*C73)+((VLOOKUP(X73,CenterRateTable!A:C,3,FALSE)/2*D73)))</f>
        <v/>
      </c>
      <c r="P73" s="81" t="str">
        <f t="shared" si="15"/>
        <v/>
      </c>
      <c r="Q73" s="80" t="str">
        <f t="shared" si="16"/>
        <v/>
      </c>
      <c r="R73" s="80" t="str">
        <f t="shared" si="10"/>
        <v/>
      </c>
      <c r="S73" s="81" t="str">
        <f t="shared" si="11"/>
        <v/>
      </c>
      <c r="T73" s="123" t="str">
        <f t="shared" si="17"/>
        <v/>
      </c>
      <c r="U73" s="124" t="str">
        <f t="shared" si="13"/>
        <v/>
      </c>
      <c r="V73" s="95"/>
      <c r="W73" s="15" t="str">
        <f t="shared" si="2"/>
        <v/>
      </c>
      <c r="X73" s="15" t="str">
        <f t="shared" si="3"/>
        <v/>
      </c>
    </row>
    <row r="74" spans="1:24" x14ac:dyDescent="0.25">
      <c r="A74" s="102"/>
      <c r="B74" s="18"/>
      <c r="C74" s="103"/>
      <c r="D74" s="103"/>
      <c r="E74" s="104"/>
      <c r="F74" s="136"/>
      <c r="G74" s="70" t="str">
        <f>IF(ISBLANK(E74),"",VLOOKUP(W74,CenterRateTable!A:C,2,FALSE))</f>
        <v/>
      </c>
      <c r="H74" s="71" t="str">
        <f t="shared" si="18"/>
        <v/>
      </c>
      <c r="I74" s="71" t="str">
        <f t="shared" si="19"/>
        <v/>
      </c>
      <c r="J74" s="71" t="str">
        <f t="shared" si="20"/>
        <v/>
      </c>
      <c r="K74" s="71" t="str">
        <f t="shared" si="21"/>
        <v/>
      </c>
      <c r="L74" s="81" t="str">
        <f t="shared" si="8"/>
        <v/>
      </c>
      <c r="M74" s="79" t="str">
        <f>IF(ISBLANK(E74),"",VLOOKUP(W74,CenterRateTable!A:C,3,FALSE))</f>
        <v/>
      </c>
      <c r="N74" s="80" t="str">
        <f t="shared" si="14"/>
        <v/>
      </c>
      <c r="O74" s="80" t="str">
        <f>IF(ISBLANK(E74),"",(VLOOKUP(X74,CenterRateTable!A:C,3,FALSE)*C74)+((VLOOKUP(X74,CenterRateTable!A:C,3,FALSE)/2*D74)))</f>
        <v/>
      </c>
      <c r="P74" s="81" t="str">
        <f t="shared" si="15"/>
        <v/>
      </c>
      <c r="Q74" s="80" t="str">
        <f t="shared" si="16"/>
        <v/>
      </c>
      <c r="R74" s="80" t="str">
        <f t="shared" si="10"/>
        <v/>
      </c>
      <c r="S74" s="81" t="str">
        <f t="shared" si="11"/>
        <v/>
      </c>
      <c r="T74" s="123" t="str">
        <f t="shared" si="17"/>
        <v/>
      </c>
      <c r="U74" s="124" t="str">
        <f t="shared" si="13"/>
        <v/>
      </c>
      <c r="V74" s="95"/>
      <c r="W74" s="15" t="str">
        <f t="shared" ref="W74:W137" si="22">IF(ISBLANK(E74),"",CONCATENATE($B$4,",",E74))</f>
        <v/>
      </c>
      <c r="X74" s="15" t="str">
        <f t="shared" ref="X74:X137" si="23">IF(ISBLANK(E74),"",CONCATENATE($B$4,",",E74,",",$I$4))</f>
        <v/>
      </c>
    </row>
    <row r="75" spans="1:24" x14ac:dyDescent="0.25">
      <c r="A75" s="102"/>
      <c r="B75" s="18"/>
      <c r="C75" s="103"/>
      <c r="D75" s="103"/>
      <c r="E75" s="104"/>
      <c r="F75" s="136"/>
      <c r="G75" s="70" t="str">
        <f>IF(ISBLANK(E75),"",VLOOKUP(W75,CenterRateTable!A:C,2,FALSE))</f>
        <v/>
      </c>
      <c r="H75" s="71" t="str">
        <f t="shared" si="18"/>
        <v/>
      </c>
      <c r="I75" s="71" t="str">
        <f t="shared" si="19"/>
        <v/>
      </c>
      <c r="J75" s="71" t="str">
        <f t="shared" si="20"/>
        <v/>
      </c>
      <c r="K75" s="71" t="str">
        <f t="shared" si="21"/>
        <v/>
      </c>
      <c r="L75" s="81" t="str">
        <f t="shared" ref="L75:L138" si="24">IF(ISBLANK(F75),"",K75-(K75*F75))</f>
        <v/>
      </c>
      <c r="M75" s="79" t="str">
        <f>IF(ISBLANK(E75),"",VLOOKUP(W75,CenterRateTable!A:C,3,FALSE))</f>
        <v/>
      </c>
      <c r="N75" s="80" t="str">
        <f t="shared" si="14"/>
        <v/>
      </c>
      <c r="O75" s="80" t="str">
        <f>IF(ISBLANK(E75),"",(VLOOKUP(X75,CenterRateTable!A:C,3,FALSE)*C75)+((VLOOKUP(X75,CenterRateTable!A:C,3,FALSE)/2*D75)))</f>
        <v/>
      </c>
      <c r="P75" s="81" t="str">
        <f t="shared" si="15"/>
        <v/>
      </c>
      <c r="Q75" s="80" t="str">
        <f t="shared" si="16"/>
        <v/>
      </c>
      <c r="R75" s="80" t="str">
        <f t="shared" ref="R75:R138" si="25">IF(ISBLANK(E75),"",N75+K75)</f>
        <v/>
      </c>
      <c r="S75" s="81" t="str">
        <f t="shared" ref="S75:S138" si="26">IF(ISBLANK(E75),"",IF(R75&gt;Q75,0,Q75-R75))</f>
        <v/>
      </c>
      <c r="T75" s="123" t="str">
        <f t="shared" si="17"/>
        <v/>
      </c>
      <c r="U75" s="124" t="str">
        <f t="shared" ref="U75:U138" si="27">IF(ISBLANK(E75),"",K75-L75+N75+O75)</f>
        <v/>
      </c>
      <c r="V75" s="95"/>
      <c r="W75" s="15" t="str">
        <f t="shared" si="22"/>
        <v/>
      </c>
      <c r="X75" s="15" t="str">
        <f t="shared" si="23"/>
        <v/>
      </c>
    </row>
    <row r="76" spans="1:24" x14ac:dyDescent="0.25">
      <c r="A76" s="102"/>
      <c r="B76" s="18"/>
      <c r="C76" s="103"/>
      <c r="D76" s="103"/>
      <c r="E76" s="104"/>
      <c r="F76" s="136"/>
      <c r="G76" s="70" t="str">
        <f>IF(ISBLANK(E76),"",VLOOKUP(W76,CenterRateTable!A:C,2,FALSE))</f>
        <v/>
      </c>
      <c r="H76" s="71" t="str">
        <f t="shared" si="18"/>
        <v/>
      </c>
      <c r="I76" s="71" t="str">
        <f t="shared" si="19"/>
        <v/>
      </c>
      <c r="J76" s="71" t="str">
        <f t="shared" si="20"/>
        <v/>
      </c>
      <c r="K76" s="71" t="str">
        <f t="shared" si="21"/>
        <v/>
      </c>
      <c r="L76" s="81" t="str">
        <f t="shared" si="24"/>
        <v/>
      </c>
      <c r="M76" s="79" t="str">
        <f>IF(ISBLANK(E76),"",VLOOKUP(W76,CenterRateTable!A:C,3,FALSE))</f>
        <v/>
      </c>
      <c r="N76" s="80" t="str">
        <f t="shared" si="14"/>
        <v/>
      </c>
      <c r="O76" s="80" t="str">
        <f>IF(ISBLANK(E76),"",(VLOOKUP(X76,CenterRateTable!A:C,3,FALSE)*C76)+((VLOOKUP(X76,CenterRateTable!A:C,3,FALSE)/2*D76)))</f>
        <v/>
      </c>
      <c r="P76" s="81" t="str">
        <f t="shared" si="15"/>
        <v/>
      </c>
      <c r="Q76" s="80" t="str">
        <f t="shared" si="16"/>
        <v/>
      </c>
      <c r="R76" s="80" t="str">
        <f t="shared" si="25"/>
        <v/>
      </c>
      <c r="S76" s="81" t="str">
        <f t="shared" si="26"/>
        <v/>
      </c>
      <c r="T76" s="123" t="str">
        <f t="shared" si="17"/>
        <v/>
      </c>
      <c r="U76" s="124" t="str">
        <f t="shared" si="27"/>
        <v/>
      </c>
      <c r="V76" s="95"/>
      <c r="W76" s="15" t="str">
        <f t="shared" si="22"/>
        <v/>
      </c>
      <c r="X76" s="15" t="str">
        <f t="shared" si="23"/>
        <v/>
      </c>
    </row>
    <row r="77" spans="1:24" x14ac:dyDescent="0.25">
      <c r="A77" s="102"/>
      <c r="B77" s="18"/>
      <c r="C77" s="103"/>
      <c r="D77" s="103"/>
      <c r="E77" s="104"/>
      <c r="F77" s="136"/>
      <c r="G77" s="70" t="str">
        <f>IF(ISBLANK(E77),"",VLOOKUP(W77,CenterRateTable!A:C,2,FALSE))</f>
        <v/>
      </c>
      <c r="H77" s="71" t="str">
        <f t="shared" si="18"/>
        <v/>
      </c>
      <c r="I77" s="71" t="str">
        <f t="shared" si="19"/>
        <v/>
      </c>
      <c r="J77" s="71" t="str">
        <f t="shared" si="20"/>
        <v/>
      </c>
      <c r="K77" s="71" t="str">
        <f t="shared" si="21"/>
        <v/>
      </c>
      <c r="L77" s="81" t="str">
        <f t="shared" si="24"/>
        <v/>
      </c>
      <c r="M77" s="79" t="str">
        <f>IF(ISBLANK(E77),"",VLOOKUP(W77,CenterRateTable!A:C,3,FALSE))</f>
        <v/>
      </c>
      <c r="N77" s="80" t="str">
        <f t="shared" si="14"/>
        <v/>
      </c>
      <c r="O77" s="80" t="str">
        <f>IF(ISBLANK(E77),"",(VLOOKUP(X77,CenterRateTable!A:C,3,FALSE)*C77)+((VLOOKUP(X77,CenterRateTable!A:C,3,FALSE)/2*D77)))</f>
        <v/>
      </c>
      <c r="P77" s="81" t="str">
        <f t="shared" si="15"/>
        <v/>
      </c>
      <c r="Q77" s="80" t="str">
        <f t="shared" si="16"/>
        <v/>
      </c>
      <c r="R77" s="80" t="str">
        <f t="shared" si="25"/>
        <v/>
      </c>
      <c r="S77" s="81" t="str">
        <f t="shared" si="26"/>
        <v/>
      </c>
      <c r="T77" s="123" t="str">
        <f t="shared" si="17"/>
        <v/>
      </c>
      <c r="U77" s="124" t="str">
        <f t="shared" si="27"/>
        <v/>
      </c>
      <c r="V77" s="95"/>
      <c r="W77" s="15" t="str">
        <f t="shared" si="22"/>
        <v/>
      </c>
      <c r="X77" s="15" t="str">
        <f t="shared" si="23"/>
        <v/>
      </c>
    </row>
    <row r="78" spans="1:24" x14ac:dyDescent="0.25">
      <c r="A78" s="102"/>
      <c r="B78" s="18"/>
      <c r="C78" s="103"/>
      <c r="D78" s="103"/>
      <c r="E78" s="104"/>
      <c r="F78" s="136"/>
      <c r="G78" s="70" t="str">
        <f>IF(ISBLANK(E78),"",VLOOKUP(W78,CenterRateTable!A:C,2,FALSE))</f>
        <v/>
      </c>
      <c r="H78" s="71" t="str">
        <f t="shared" si="18"/>
        <v/>
      </c>
      <c r="I78" s="71" t="str">
        <f t="shared" si="19"/>
        <v/>
      </c>
      <c r="J78" s="71" t="str">
        <f t="shared" si="20"/>
        <v/>
      </c>
      <c r="K78" s="71" t="str">
        <f t="shared" si="21"/>
        <v/>
      </c>
      <c r="L78" s="81" t="str">
        <f t="shared" si="24"/>
        <v/>
      </c>
      <c r="M78" s="79" t="str">
        <f>IF(ISBLANK(E78),"",VLOOKUP(W78,CenterRateTable!A:C,3,FALSE))</f>
        <v/>
      </c>
      <c r="N78" s="80" t="str">
        <f t="shared" si="14"/>
        <v/>
      </c>
      <c r="O78" s="80" t="str">
        <f>IF(ISBLANK(E78),"",(VLOOKUP(X78,CenterRateTable!A:C,3,FALSE)*C78)+((VLOOKUP(X78,CenterRateTable!A:C,3,FALSE)/2*D78)))</f>
        <v/>
      </c>
      <c r="P78" s="81" t="str">
        <f t="shared" si="15"/>
        <v/>
      </c>
      <c r="Q78" s="80" t="str">
        <f t="shared" si="16"/>
        <v/>
      </c>
      <c r="R78" s="80" t="str">
        <f t="shared" si="25"/>
        <v/>
      </c>
      <c r="S78" s="81" t="str">
        <f t="shared" si="26"/>
        <v/>
      </c>
      <c r="T78" s="123" t="str">
        <f t="shared" si="17"/>
        <v/>
      </c>
      <c r="U78" s="124" t="str">
        <f t="shared" si="27"/>
        <v/>
      </c>
      <c r="V78" s="95"/>
      <c r="W78" s="15" t="str">
        <f t="shared" si="22"/>
        <v/>
      </c>
      <c r="X78" s="15" t="str">
        <f t="shared" si="23"/>
        <v/>
      </c>
    </row>
    <row r="79" spans="1:24" x14ac:dyDescent="0.25">
      <c r="A79" s="102"/>
      <c r="B79" s="18"/>
      <c r="C79" s="103"/>
      <c r="D79" s="103"/>
      <c r="E79" s="104"/>
      <c r="F79" s="136"/>
      <c r="G79" s="70" t="str">
        <f>IF(ISBLANK(E79),"",VLOOKUP(W79,CenterRateTable!A:C,2,FALSE))</f>
        <v/>
      </c>
      <c r="H79" s="71" t="str">
        <f t="shared" si="18"/>
        <v/>
      </c>
      <c r="I79" s="71" t="str">
        <f t="shared" si="19"/>
        <v/>
      </c>
      <c r="J79" s="71" t="str">
        <f t="shared" si="20"/>
        <v/>
      </c>
      <c r="K79" s="71" t="str">
        <f t="shared" si="21"/>
        <v/>
      </c>
      <c r="L79" s="81" t="str">
        <f t="shared" si="24"/>
        <v/>
      </c>
      <c r="M79" s="79" t="str">
        <f>IF(ISBLANK(E79),"",VLOOKUP(W79,CenterRateTable!A:C,3,FALSE))</f>
        <v/>
      </c>
      <c r="N79" s="80" t="str">
        <f t="shared" si="14"/>
        <v/>
      </c>
      <c r="O79" s="80" t="str">
        <f>IF(ISBLANK(E79),"",(VLOOKUP(X79,CenterRateTable!A:C,3,FALSE)*C79)+((VLOOKUP(X79,CenterRateTable!A:C,3,FALSE)/2*D79)))</f>
        <v/>
      </c>
      <c r="P79" s="81" t="str">
        <f t="shared" si="15"/>
        <v/>
      </c>
      <c r="Q79" s="80" t="str">
        <f t="shared" si="16"/>
        <v/>
      </c>
      <c r="R79" s="80" t="str">
        <f t="shared" si="25"/>
        <v/>
      </c>
      <c r="S79" s="81" t="str">
        <f t="shared" si="26"/>
        <v/>
      </c>
      <c r="T79" s="123" t="str">
        <f t="shared" si="17"/>
        <v/>
      </c>
      <c r="U79" s="124" t="str">
        <f t="shared" si="27"/>
        <v/>
      </c>
      <c r="V79" s="95"/>
      <c r="W79" s="15" t="str">
        <f t="shared" si="22"/>
        <v/>
      </c>
      <c r="X79" s="15" t="str">
        <f t="shared" si="23"/>
        <v/>
      </c>
    </row>
    <row r="80" spans="1:24" x14ac:dyDescent="0.25">
      <c r="A80" s="102"/>
      <c r="B80" s="18"/>
      <c r="C80" s="103"/>
      <c r="D80" s="103"/>
      <c r="E80" s="104"/>
      <c r="F80" s="136"/>
      <c r="G80" s="70" t="str">
        <f>IF(ISBLANK(E80),"",VLOOKUP(W80,CenterRateTable!A:C,2,FALSE))</f>
        <v/>
      </c>
      <c r="H80" s="71" t="str">
        <f t="shared" si="18"/>
        <v/>
      </c>
      <c r="I80" s="71" t="str">
        <f t="shared" si="19"/>
        <v/>
      </c>
      <c r="J80" s="71" t="str">
        <f t="shared" si="20"/>
        <v/>
      </c>
      <c r="K80" s="71" t="str">
        <f t="shared" si="21"/>
        <v/>
      </c>
      <c r="L80" s="81" t="str">
        <f t="shared" si="24"/>
        <v/>
      </c>
      <c r="M80" s="79" t="str">
        <f>IF(ISBLANK(E80),"",VLOOKUP(W80,CenterRateTable!A:C,3,FALSE))</f>
        <v/>
      </c>
      <c r="N80" s="80" t="str">
        <f t="shared" si="14"/>
        <v/>
      </c>
      <c r="O80" s="80" t="str">
        <f>IF(ISBLANK(E80),"",(VLOOKUP(X80,CenterRateTable!A:C,3,FALSE)*C80)+((VLOOKUP(X80,CenterRateTable!A:C,3,FALSE)/2*D80)))</f>
        <v/>
      </c>
      <c r="P80" s="81" t="str">
        <f t="shared" si="15"/>
        <v/>
      </c>
      <c r="Q80" s="80" t="str">
        <f t="shared" si="16"/>
        <v/>
      </c>
      <c r="R80" s="80" t="str">
        <f t="shared" si="25"/>
        <v/>
      </c>
      <c r="S80" s="81" t="str">
        <f t="shared" si="26"/>
        <v/>
      </c>
      <c r="T80" s="123" t="str">
        <f t="shared" si="17"/>
        <v/>
      </c>
      <c r="U80" s="124" t="str">
        <f t="shared" si="27"/>
        <v/>
      </c>
      <c r="V80" s="95"/>
      <c r="W80" s="15" t="str">
        <f t="shared" si="22"/>
        <v/>
      </c>
      <c r="X80" s="15" t="str">
        <f t="shared" si="23"/>
        <v/>
      </c>
    </row>
    <row r="81" spans="1:24" x14ac:dyDescent="0.25">
      <c r="A81" s="102"/>
      <c r="B81" s="18"/>
      <c r="C81" s="103"/>
      <c r="D81" s="103"/>
      <c r="E81" s="104"/>
      <c r="F81" s="136"/>
      <c r="G81" s="70" t="str">
        <f>IF(ISBLANK(E81),"",VLOOKUP(W81,CenterRateTable!A:C,2,FALSE))</f>
        <v/>
      </c>
      <c r="H81" s="71" t="str">
        <f t="shared" si="18"/>
        <v/>
      </c>
      <c r="I81" s="71" t="str">
        <f t="shared" si="19"/>
        <v/>
      </c>
      <c r="J81" s="71" t="str">
        <f t="shared" si="20"/>
        <v/>
      </c>
      <c r="K81" s="71" t="str">
        <f t="shared" si="21"/>
        <v/>
      </c>
      <c r="L81" s="81" t="str">
        <f t="shared" si="24"/>
        <v/>
      </c>
      <c r="M81" s="79" t="str">
        <f>IF(ISBLANK(E81),"",VLOOKUP(W81,CenterRateTable!A:C,3,FALSE))</f>
        <v/>
      </c>
      <c r="N81" s="80" t="str">
        <f t="shared" si="14"/>
        <v/>
      </c>
      <c r="O81" s="80" t="str">
        <f>IF(ISBLANK(E81),"",(VLOOKUP(X81,CenterRateTable!A:C,3,FALSE)*C81)+((VLOOKUP(X81,CenterRateTable!A:C,3,FALSE)/2*D81)))</f>
        <v/>
      </c>
      <c r="P81" s="81" t="str">
        <f t="shared" si="15"/>
        <v/>
      </c>
      <c r="Q81" s="80" t="str">
        <f t="shared" si="16"/>
        <v/>
      </c>
      <c r="R81" s="80" t="str">
        <f t="shared" si="25"/>
        <v/>
      </c>
      <c r="S81" s="81" t="str">
        <f t="shared" si="26"/>
        <v/>
      </c>
      <c r="T81" s="123" t="str">
        <f t="shared" si="17"/>
        <v/>
      </c>
      <c r="U81" s="124" t="str">
        <f t="shared" si="27"/>
        <v/>
      </c>
      <c r="V81" s="95"/>
      <c r="W81" s="15" t="str">
        <f t="shared" si="22"/>
        <v/>
      </c>
      <c r="X81" s="15" t="str">
        <f t="shared" si="23"/>
        <v/>
      </c>
    </row>
    <row r="82" spans="1:24" x14ac:dyDescent="0.25">
      <c r="A82" s="102"/>
      <c r="B82" s="18"/>
      <c r="C82" s="103"/>
      <c r="D82" s="103"/>
      <c r="E82" s="104"/>
      <c r="F82" s="136"/>
      <c r="G82" s="70" t="str">
        <f>IF(ISBLANK(E82),"",VLOOKUP(W82,CenterRateTable!A:C,2,FALSE))</f>
        <v/>
      </c>
      <c r="H82" s="71" t="str">
        <f t="shared" si="18"/>
        <v/>
      </c>
      <c r="I82" s="71" t="str">
        <f t="shared" si="19"/>
        <v/>
      </c>
      <c r="J82" s="71" t="str">
        <f t="shared" si="20"/>
        <v/>
      </c>
      <c r="K82" s="71" t="str">
        <f t="shared" si="21"/>
        <v/>
      </c>
      <c r="L82" s="81" t="str">
        <f t="shared" si="24"/>
        <v/>
      </c>
      <c r="M82" s="79" t="str">
        <f>IF(ISBLANK(E82),"",VLOOKUP(W82,CenterRateTable!A:C,3,FALSE))</f>
        <v/>
      </c>
      <c r="N82" s="80" t="str">
        <f t="shared" si="14"/>
        <v/>
      </c>
      <c r="O82" s="80" t="str">
        <f>IF(ISBLANK(E82),"",(VLOOKUP(X82,CenterRateTable!A:C,3,FALSE)*C82)+((VLOOKUP(X82,CenterRateTable!A:C,3,FALSE)/2*D82)))</f>
        <v/>
      </c>
      <c r="P82" s="81" t="str">
        <f t="shared" si="15"/>
        <v/>
      </c>
      <c r="Q82" s="80" t="str">
        <f t="shared" si="16"/>
        <v/>
      </c>
      <c r="R82" s="80" t="str">
        <f t="shared" si="25"/>
        <v/>
      </c>
      <c r="S82" s="81" t="str">
        <f t="shared" si="26"/>
        <v/>
      </c>
      <c r="T82" s="123" t="str">
        <f t="shared" si="17"/>
        <v/>
      </c>
      <c r="U82" s="124" t="str">
        <f t="shared" si="27"/>
        <v/>
      </c>
      <c r="V82" s="95"/>
      <c r="W82" s="15" t="str">
        <f t="shared" si="22"/>
        <v/>
      </c>
      <c r="X82" s="15" t="str">
        <f t="shared" si="23"/>
        <v/>
      </c>
    </row>
    <row r="83" spans="1:24" x14ac:dyDescent="0.25">
      <c r="A83" s="102"/>
      <c r="B83" s="18"/>
      <c r="C83" s="103"/>
      <c r="D83" s="103"/>
      <c r="E83" s="104"/>
      <c r="F83" s="136"/>
      <c r="G83" s="70" t="str">
        <f>IF(ISBLANK(E83),"",VLOOKUP(W83,CenterRateTable!A:C,2,FALSE))</f>
        <v/>
      </c>
      <c r="H83" s="71" t="str">
        <f t="shared" si="18"/>
        <v/>
      </c>
      <c r="I83" s="71" t="str">
        <f t="shared" si="19"/>
        <v/>
      </c>
      <c r="J83" s="71" t="str">
        <f t="shared" si="20"/>
        <v/>
      </c>
      <c r="K83" s="71" t="str">
        <f t="shared" si="21"/>
        <v/>
      </c>
      <c r="L83" s="81" t="str">
        <f t="shared" si="24"/>
        <v/>
      </c>
      <c r="M83" s="79" t="str">
        <f>IF(ISBLANK(E83),"",VLOOKUP(W83,CenterRateTable!A:C,3,FALSE))</f>
        <v/>
      </c>
      <c r="N83" s="80" t="str">
        <f t="shared" ref="N83:N146" si="28">IF(ISBLANK(E83),"",((M83-G83)*C83)+(((M83-G83)/2)*D83))</f>
        <v/>
      </c>
      <c r="O83" s="80" t="str">
        <f>IF(ISBLANK(E83),"",(VLOOKUP(X83,CenterRateTable!A:C,3,FALSE)*C83)+((VLOOKUP(X83,CenterRateTable!A:C,3,FALSE)/2*D83)))</f>
        <v/>
      </c>
      <c r="P83" s="81" t="str">
        <f t="shared" ref="P83:P146" si="29">IF(ISBLANK(E83),"",N83+O83)</f>
        <v/>
      </c>
      <c r="Q83" s="80" t="str">
        <f t="shared" ref="Q83:Q146" si="30">IF(ISBLANK(E83),"",(C83*IF(E83="Infant",$K$3,IF(E83="Toddler",$K$4,IF(E83="Preschool",$K$5,IF(E83="School",$K$6,"")))))+(D83*IF(E83="Infant",$K$3,IF(E83="Toddler",$K$4,IF(E83="Preschool",$K$5,IF(E83="School",$K$6,""))))/2))</f>
        <v/>
      </c>
      <c r="R83" s="80" t="str">
        <f t="shared" si="25"/>
        <v/>
      </c>
      <c r="S83" s="81" t="str">
        <f t="shared" si="26"/>
        <v/>
      </c>
      <c r="T83" s="123" t="str">
        <f t="shared" ref="T83:T146" si="31">IF(ISBLANK(E83),"",S83+L83)</f>
        <v/>
      </c>
      <c r="U83" s="124" t="str">
        <f t="shared" si="27"/>
        <v/>
      </c>
      <c r="V83" s="95"/>
      <c r="W83" s="15" t="str">
        <f t="shared" si="22"/>
        <v/>
      </c>
      <c r="X83" s="15" t="str">
        <f t="shared" si="23"/>
        <v/>
      </c>
    </row>
    <row r="84" spans="1:24" x14ac:dyDescent="0.25">
      <c r="A84" s="102"/>
      <c r="B84" s="18"/>
      <c r="C84" s="103"/>
      <c r="D84" s="103"/>
      <c r="E84" s="104"/>
      <c r="F84" s="136"/>
      <c r="G84" s="70" t="str">
        <f>IF(ISBLANK(E84),"",VLOOKUP(W84,CenterRateTable!A:C,2,FALSE))</f>
        <v/>
      </c>
      <c r="H84" s="71" t="str">
        <f t="shared" si="18"/>
        <v/>
      </c>
      <c r="I84" s="71" t="str">
        <f t="shared" si="19"/>
        <v/>
      </c>
      <c r="J84" s="71" t="str">
        <f t="shared" si="20"/>
        <v/>
      </c>
      <c r="K84" s="71" t="str">
        <f t="shared" si="21"/>
        <v/>
      </c>
      <c r="L84" s="81" t="str">
        <f t="shared" si="24"/>
        <v/>
      </c>
      <c r="M84" s="79" t="str">
        <f>IF(ISBLANK(E84),"",VLOOKUP(W84,CenterRateTable!A:C,3,FALSE))</f>
        <v/>
      </c>
      <c r="N84" s="80" t="str">
        <f t="shared" si="28"/>
        <v/>
      </c>
      <c r="O84" s="80" t="str">
        <f>IF(ISBLANK(E84),"",(VLOOKUP(X84,CenterRateTable!A:C,3,FALSE)*C84)+((VLOOKUP(X84,CenterRateTable!A:C,3,FALSE)/2*D84)))</f>
        <v/>
      </c>
      <c r="P84" s="81" t="str">
        <f t="shared" si="29"/>
        <v/>
      </c>
      <c r="Q84" s="80" t="str">
        <f t="shared" si="30"/>
        <v/>
      </c>
      <c r="R84" s="80" t="str">
        <f t="shared" si="25"/>
        <v/>
      </c>
      <c r="S84" s="81" t="str">
        <f t="shared" si="26"/>
        <v/>
      </c>
      <c r="T84" s="123" t="str">
        <f t="shared" si="31"/>
        <v/>
      </c>
      <c r="U84" s="124" t="str">
        <f t="shared" si="27"/>
        <v/>
      </c>
      <c r="V84" s="95"/>
      <c r="W84" s="15" t="str">
        <f t="shared" si="22"/>
        <v/>
      </c>
      <c r="X84" s="15" t="str">
        <f t="shared" si="23"/>
        <v/>
      </c>
    </row>
    <row r="85" spans="1:24" x14ac:dyDescent="0.25">
      <c r="A85" s="102"/>
      <c r="B85" s="18"/>
      <c r="C85" s="103"/>
      <c r="D85" s="103"/>
      <c r="E85" s="104"/>
      <c r="F85" s="136"/>
      <c r="G85" s="70" t="str">
        <f>IF(ISBLANK(E85),"",VLOOKUP(W85,CenterRateTable!A:C,2,FALSE))</f>
        <v/>
      </c>
      <c r="H85" s="71" t="str">
        <f t="shared" si="18"/>
        <v/>
      </c>
      <c r="I85" s="71" t="str">
        <f t="shared" si="19"/>
        <v/>
      </c>
      <c r="J85" s="71" t="str">
        <f t="shared" si="20"/>
        <v/>
      </c>
      <c r="K85" s="71" t="str">
        <f t="shared" si="21"/>
        <v/>
      </c>
      <c r="L85" s="81" t="str">
        <f t="shared" si="24"/>
        <v/>
      </c>
      <c r="M85" s="79" t="str">
        <f>IF(ISBLANK(E85),"",VLOOKUP(W85,CenterRateTable!A:C,3,FALSE))</f>
        <v/>
      </c>
      <c r="N85" s="80" t="str">
        <f t="shared" si="28"/>
        <v/>
      </c>
      <c r="O85" s="80" t="str">
        <f>IF(ISBLANK(E85),"",(VLOOKUP(X85,CenterRateTable!A:C,3,FALSE)*C85)+((VLOOKUP(X85,CenterRateTable!A:C,3,FALSE)/2*D85)))</f>
        <v/>
      </c>
      <c r="P85" s="81" t="str">
        <f t="shared" si="29"/>
        <v/>
      </c>
      <c r="Q85" s="80" t="str">
        <f t="shared" si="30"/>
        <v/>
      </c>
      <c r="R85" s="80" t="str">
        <f t="shared" si="25"/>
        <v/>
      </c>
      <c r="S85" s="81" t="str">
        <f t="shared" si="26"/>
        <v/>
      </c>
      <c r="T85" s="123" t="str">
        <f t="shared" si="31"/>
        <v/>
      </c>
      <c r="U85" s="124" t="str">
        <f t="shared" si="27"/>
        <v/>
      </c>
      <c r="V85" s="95"/>
      <c r="W85" s="15" t="str">
        <f t="shared" si="22"/>
        <v/>
      </c>
      <c r="X85" s="15" t="str">
        <f t="shared" si="23"/>
        <v/>
      </c>
    </row>
    <row r="86" spans="1:24" x14ac:dyDescent="0.25">
      <c r="A86" s="102"/>
      <c r="B86" s="18"/>
      <c r="C86" s="103"/>
      <c r="D86" s="103"/>
      <c r="E86" s="104"/>
      <c r="F86" s="136"/>
      <c r="G86" s="70" t="str">
        <f>IF(ISBLANK(E86),"",VLOOKUP(W86,CenterRateTable!A:C,2,FALSE))</f>
        <v/>
      </c>
      <c r="H86" s="71" t="str">
        <f t="shared" si="18"/>
        <v/>
      </c>
      <c r="I86" s="71" t="str">
        <f t="shared" si="19"/>
        <v/>
      </c>
      <c r="J86" s="71" t="str">
        <f t="shared" si="20"/>
        <v/>
      </c>
      <c r="K86" s="71" t="str">
        <f t="shared" si="21"/>
        <v/>
      </c>
      <c r="L86" s="81" t="str">
        <f t="shared" si="24"/>
        <v/>
      </c>
      <c r="M86" s="79" t="str">
        <f>IF(ISBLANK(E86),"",VLOOKUP(W86,CenterRateTable!A:C,3,FALSE))</f>
        <v/>
      </c>
      <c r="N86" s="80" t="str">
        <f t="shared" si="28"/>
        <v/>
      </c>
      <c r="O86" s="80" t="str">
        <f>IF(ISBLANK(E86),"",(VLOOKUP(X86,CenterRateTable!A:C,3,FALSE)*C86)+((VLOOKUP(X86,CenterRateTable!A:C,3,FALSE)/2*D86)))</f>
        <v/>
      </c>
      <c r="P86" s="81" t="str">
        <f t="shared" si="29"/>
        <v/>
      </c>
      <c r="Q86" s="80" t="str">
        <f t="shared" si="30"/>
        <v/>
      </c>
      <c r="R86" s="80" t="str">
        <f t="shared" si="25"/>
        <v/>
      </c>
      <c r="S86" s="81" t="str">
        <f t="shared" si="26"/>
        <v/>
      </c>
      <c r="T86" s="123" t="str">
        <f t="shared" si="31"/>
        <v/>
      </c>
      <c r="U86" s="124" t="str">
        <f t="shared" si="27"/>
        <v/>
      </c>
      <c r="V86" s="95"/>
      <c r="W86" s="15" t="str">
        <f t="shared" si="22"/>
        <v/>
      </c>
      <c r="X86" s="15" t="str">
        <f t="shared" si="23"/>
        <v/>
      </c>
    </row>
    <row r="87" spans="1:24" x14ac:dyDescent="0.25">
      <c r="A87" s="102"/>
      <c r="B87" s="18"/>
      <c r="C87" s="103"/>
      <c r="D87" s="103"/>
      <c r="E87" s="104"/>
      <c r="F87" s="136"/>
      <c r="G87" s="70" t="str">
        <f>IF(ISBLANK(E87),"",VLOOKUP(W87,CenterRateTable!A:C,2,FALSE))</f>
        <v/>
      </c>
      <c r="H87" s="71" t="str">
        <f t="shared" si="18"/>
        <v/>
      </c>
      <c r="I87" s="71" t="str">
        <f t="shared" si="19"/>
        <v/>
      </c>
      <c r="J87" s="71" t="str">
        <f t="shared" si="20"/>
        <v/>
      </c>
      <c r="K87" s="71" t="str">
        <f t="shared" si="21"/>
        <v/>
      </c>
      <c r="L87" s="81" t="str">
        <f t="shared" si="24"/>
        <v/>
      </c>
      <c r="M87" s="79" t="str">
        <f>IF(ISBLANK(E87),"",VLOOKUP(W87,CenterRateTable!A:C,3,FALSE))</f>
        <v/>
      </c>
      <c r="N87" s="80" t="str">
        <f t="shared" si="28"/>
        <v/>
      </c>
      <c r="O87" s="80" t="str">
        <f>IF(ISBLANK(E87),"",(VLOOKUP(X87,CenterRateTable!A:C,3,FALSE)*C87)+((VLOOKUP(X87,CenterRateTable!A:C,3,FALSE)/2*D87)))</f>
        <v/>
      </c>
      <c r="P87" s="81" t="str">
        <f t="shared" si="29"/>
        <v/>
      </c>
      <c r="Q87" s="80" t="str">
        <f t="shared" si="30"/>
        <v/>
      </c>
      <c r="R87" s="80" t="str">
        <f t="shared" si="25"/>
        <v/>
      </c>
      <c r="S87" s="81" t="str">
        <f t="shared" si="26"/>
        <v/>
      </c>
      <c r="T87" s="123" t="str">
        <f t="shared" si="31"/>
        <v/>
      </c>
      <c r="U87" s="124" t="str">
        <f t="shared" si="27"/>
        <v/>
      </c>
      <c r="V87" s="95"/>
      <c r="W87" s="15" t="str">
        <f t="shared" si="22"/>
        <v/>
      </c>
      <c r="X87" s="15" t="str">
        <f t="shared" si="23"/>
        <v/>
      </c>
    </row>
    <row r="88" spans="1:24" x14ac:dyDescent="0.25">
      <c r="A88" s="102"/>
      <c r="B88" s="18"/>
      <c r="C88" s="103"/>
      <c r="D88" s="103"/>
      <c r="E88" s="104"/>
      <c r="F88" s="136"/>
      <c r="G88" s="70" t="str">
        <f>IF(ISBLANK(E88),"",VLOOKUP(W88,CenterRateTable!A:C,2,FALSE))</f>
        <v/>
      </c>
      <c r="H88" s="71" t="str">
        <f t="shared" si="18"/>
        <v/>
      </c>
      <c r="I88" s="71" t="str">
        <f t="shared" si="19"/>
        <v/>
      </c>
      <c r="J88" s="71" t="str">
        <f t="shared" si="20"/>
        <v/>
      </c>
      <c r="K88" s="71" t="str">
        <f t="shared" si="21"/>
        <v/>
      </c>
      <c r="L88" s="81" t="str">
        <f t="shared" si="24"/>
        <v/>
      </c>
      <c r="M88" s="79" t="str">
        <f>IF(ISBLANK(E88),"",VLOOKUP(W88,CenterRateTable!A:C,3,FALSE))</f>
        <v/>
      </c>
      <c r="N88" s="80" t="str">
        <f t="shared" si="28"/>
        <v/>
      </c>
      <c r="O88" s="80" t="str">
        <f>IF(ISBLANK(E88),"",(VLOOKUP(X88,CenterRateTable!A:C,3,FALSE)*C88)+((VLOOKUP(X88,CenterRateTable!A:C,3,FALSE)/2*D88)))</f>
        <v/>
      </c>
      <c r="P88" s="81" t="str">
        <f t="shared" si="29"/>
        <v/>
      </c>
      <c r="Q88" s="80" t="str">
        <f t="shared" si="30"/>
        <v/>
      </c>
      <c r="R88" s="80" t="str">
        <f t="shared" si="25"/>
        <v/>
      </c>
      <c r="S88" s="81" t="str">
        <f t="shared" si="26"/>
        <v/>
      </c>
      <c r="T88" s="123" t="str">
        <f t="shared" si="31"/>
        <v/>
      </c>
      <c r="U88" s="124" t="str">
        <f t="shared" si="27"/>
        <v/>
      </c>
      <c r="V88" s="95"/>
      <c r="W88" s="15" t="str">
        <f t="shared" si="22"/>
        <v/>
      </c>
      <c r="X88" s="15" t="str">
        <f t="shared" si="23"/>
        <v/>
      </c>
    </row>
    <row r="89" spans="1:24" x14ac:dyDescent="0.25">
      <c r="A89" s="102"/>
      <c r="B89" s="18"/>
      <c r="C89" s="103"/>
      <c r="D89" s="103"/>
      <c r="E89" s="104"/>
      <c r="F89" s="136"/>
      <c r="G89" s="70" t="str">
        <f>IF(ISBLANK(E89),"",VLOOKUP(W89,CenterRateTable!A:C,2,FALSE))</f>
        <v/>
      </c>
      <c r="H89" s="71" t="str">
        <f t="shared" si="18"/>
        <v/>
      </c>
      <c r="I89" s="71" t="str">
        <f t="shared" si="19"/>
        <v/>
      </c>
      <c r="J89" s="71" t="str">
        <f t="shared" si="20"/>
        <v/>
      </c>
      <c r="K89" s="71" t="str">
        <f t="shared" si="21"/>
        <v/>
      </c>
      <c r="L89" s="81" t="str">
        <f t="shared" si="24"/>
        <v/>
      </c>
      <c r="M89" s="79" t="str">
        <f>IF(ISBLANK(E89),"",VLOOKUP(W89,CenterRateTable!A:C,3,FALSE))</f>
        <v/>
      </c>
      <c r="N89" s="80" t="str">
        <f t="shared" si="28"/>
        <v/>
      </c>
      <c r="O89" s="80" t="str">
        <f>IF(ISBLANK(E89),"",(VLOOKUP(X89,CenterRateTable!A:C,3,FALSE)*C89)+((VLOOKUP(X89,CenterRateTable!A:C,3,FALSE)/2*D89)))</f>
        <v/>
      </c>
      <c r="P89" s="81" t="str">
        <f t="shared" si="29"/>
        <v/>
      </c>
      <c r="Q89" s="80" t="str">
        <f t="shared" si="30"/>
        <v/>
      </c>
      <c r="R89" s="80" t="str">
        <f t="shared" si="25"/>
        <v/>
      </c>
      <c r="S89" s="81" t="str">
        <f t="shared" si="26"/>
        <v/>
      </c>
      <c r="T89" s="123" t="str">
        <f t="shared" si="31"/>
        <v/>
      </c>
      <c r="U89" s="124" t="str">
        <f t="shared" si="27"/>
        <v/>
      </c>
      <c r="V89" s="95"/>
      <c r="W89" s="15" t="str">
        <f t="shared" si="22"/>
        <v/>
      </c>
      <c r="X89" s="15" t="str">
        <f t="shared" si="23"/>
        <v/>
      </c>
    </row>
    <row r="90" spans="1:24" x14ac:dyDescent="0.25">
      <c r="A90" s="102"/>
      <c r="B90" s="18"/>
      <c r="C90" s="103"/>
      <c r="D90" s="103"/>
      <c r="E90" s="104"/>
      <c r="F90" s="136"/>
      <c r="G90" s="70" t="str">
        <f>IF(ISBLANK(E90),"",VLOOKUP(W90,CenterRateTable!A:C,2,FALSE))</f>
        <v/>
      </c>
      <c r="H90" s="71" t="str">
        <f t="shared" si="18"/>
        <v/>
      </c>
      <c r="I90" s="71" t="str">
        <f t="shared" si="19"/>
        <v/>
      </c>
      <c r="J90" s="71" t="str">
        <f t="shared" si="20"/>
        <v/>
      </c>
      <c r="K90" s="71" t="str">
        <f t="shared" si="21"/>
        <v/>
      </c>
      <c r="L90" s="81" t="str">
        <f t="shared" si="24"/>
        <v/>
      </c>
      <c r="M90" s="79" t="str">
        <f>IF(ISBLANK(E90),"",VLOOKUP(W90,CenterRateTable!A:C,3,FALSE))</f>
        <v/>
      </c>
      <c r="N90" s="80" t="str">
        <f t="shared" si="28"/>
        <v/>
      </c>
      <c r="O90" s="80" t="str">
        <f>IF(ISBLANK(E90),"",(VLOOKUP(X90,CenterRateTable!A:C,3,FALSE)*C90)+((VLOOKUP(X90,CenterRateTable!A:C,3,FALSE)/2*D90)))</f>
        <v/>
      </c>
      <c r="P90" s="81" t="str">
        <f t="shared" si="29"/>
        <v/>
      </c>
      <c r="Q90" s="80" t="str">
        <f t="shared" si="30"/>
        <v/>
      </c>
      <c r="R90" s="80" t="str">
        <f t="shared" si="25"/>
        <v/>
      </c>
      <c r="S90" s="81" t="str">
        <f t="shared" si="26"/>
        <v/>
      </c>
      <c r="T90" s="123" t="str">
        <f t="shared" si="31"/>
        <v/>
      </c>
      <c r="U90" s="124" t="str">
        <f t="shared" si="27"/>
        <v/>
      </c>
      <c r="V90" s="95"/>
      <c r="W90" s="15" t="str">
        <f t="shared" si="22"/>
        <v/>
      </c>
      <c r="X90" s="15" t="str">
        <f t="shared" si="23"/>
        <v/>
      </c>
    </row>
    <row r="91" spans="1:24" x14ac:dyDescent="0.25">
      <c r="A91" s="102"/>
      <c r="B91" s="18"/>
      <c r="C91" s="103"/>
      <c r="D91" s="103"/>
      <c r="E91" s="104"/>
      <c r="F91" s="136"/>
      <c r="G91" s="70" t="str">
        <f>IF(ISBLANK(E91),"",VLOOKUP(W91,CenterRateTable!A:C,2,FALSE))</f>
        <v/>
      </c>
      <c r="H91" s="71" t="str">
        <f t="shared" si="18"/>
        <v/>
      </c>
      <c r="I91" s="71" t="str">
        <f t="shared" si="19"/>
        <v/>
      </c>
      <c r="J91" s="71" t="str">
        <f t="shared" si="20"/>
        <v/>
      </c>
      <c r="K91" s="71" t="str">
        <f t="shared" si="21"/>
        <v/>
      </c>
      <c r="L91" s="81" t="str">
        <f t="shared" si="24"/>
        <v/>
      </c>
      <c r="M91" s="79" t="str">
        <f>IF(ISBLANK(E91),"",VLOOKUP(W91,CenterRateTable!A:C,3,FALSE))</f>
        <v/>
      </c>
      <c r="N91" s="80" t="str">
        <f t="shared" si="28"/>
        <v/>
      </c>
      <c r="O91" s="80" t="str">
        <f>IF(ISBLANK(E91),"",(VLOOKUP(X91,CenterRateTable!A:C,3,FALSE)*C91)+((VLOOKUP(X91,CenterRateTable!A:C,3,FALSE)/2*D91)))</f>
        <v/>
      </c>
      <c r="P91" s="81" t="str">
        <f t="shared" si="29"/>
        <v/>
      </c>
      <c r="Q91" s="80" t="str">
        <f t="shared" si="30"/>
        <v/>
      </c>
      <c r="R91" s="80" t="str">
        <f t="shared" si="25"/>
        <v/>
      </c>
      <c r="S91" s="81" t="str">
        <f t="shared" si="26"/>
        <v/>
      </c>
      <c r="T91" s="123" t="str">
        <f t="shared" si="31"/>
        <v/>
      </c>
      <c r="U91" s="124" t="str">
        <f t="shared" si="27"/>
        <v/>
      </c>
      <c r="V91" s="95"/>
      <c r="W91" s="15" t="str">
        <f t="shared" si="22"/>
        <v/>
      </c>
      <c r="X91" s="15" t="str">
        <f t="shared" si="23"/>
        <v/>
      </c>
    </row>
    <row r="92" spans="1:24" x14ac:dyDescent="0.25">
      <c r="A92" s="102"/>
      <c r="B92" s="18"/>
      <c r="C92" s="103"/>
      <c r="D92" s="103"/>
      <c r="E92" s="104"/>
      <c r="F92" s="136"/>
      <c r="G92" s="70" t="str">
        <f>IF(ISBLANK(E92),"",VLOOKUP(W92,CenterRateTable!A:C,2,FALSE))</f>
        <v/>
      </c>
      <c r="H92" s="71" t="str">
        <f t="shared" si="18"/>
        <v/>
      </c>
      <c r="I92" s="71" t="str">
        <f t="shared" si="19"/>
        <v/>
      </c>
      <c r="J92" s="71" t="str">
        <f t="shared" si="20"/>
        <v/>
      </c>
      <c r="K92" s="71" t="str">
        <f t="shared" si="21"/>
        <v/>
      </c>
      <c r="L92" s="81" t="str">
        <f t="shared" si="24"/>
        <v/>
      </c>
      <c r="M92" s="79" t="str">
        <f>IF(ISBLANK(E92),"",VLOOKUP(W92,CenterRateTable!A:C,3,FALSE))</f>
        <v/>
      </c>
      <c r="N92" s="80" t="str">
        <f t="shared" si="28"/>
        <v/>
      </c>
      <c r="O92" s="80" t="str">
        <f>IF(ISBLANK(E92),"",(VLOOKUP(X92,CenterRateTable!A:C,3,FALSE)*C92)+((VLOOKUP(X92,CenterRateTable!A:C,3,FALSE)/2*D92)))</f>
        <v/>
      </c>
      <c r="P92" s="81" t="str">
        <f t="shared" si="29"/>
        <v/>
      </c>
      <c r="Q92" s="80" t="str">
        <f t="shared" si="30"/>
        <v/>
      </c>
      <c r="R92" s="80" t="str">
        <f t="shared" si="25"/>
        <v/>
      </c>
      <c r="S92" s="81" t="str">
        <f t="shared" si="26"/>
        <v/>
      </c>
      <c r="T92" s="123" t="str">
        <f t="shared" si="31"/>
        <v/>
      </c>
      <c r="U92" s="124" t="str">
        <f t="shared" si="27"/>
        <v/>
      </c>
      <c r="V92" s="95"/>
      <c r="W92" s="15" t="str">
        <f t="shared" si="22"/>
        <v/>
      </c>
      <c r="X92" s="15" t="str">
        <f t="shared" si="23"/>
        <v/>
      </c>
    </row>
    <row r="93" spans="1:24" x14ac:dyDescent="0.25">
      <c r="A93" s="102"/>
      <c r="B93" s="18"/>
      <c r="C93" s="103"/>
      <c r="D93" s="103"/>
      <c r="E93" s="104"/>
      <c r="F93" s="136"/>
      <c r="G93" s="70" t="str">
        <f>IF(ISBLANK(E93),"",VLOOKUP(W93,CenterRateTable!A:C,2,FALSE))</f>
        <v/>
      </c>
      <c r="H93" s="71" t="str">
        <f t="shared" si="18"/>
        <v/>
      </c>
      <c r="I93" s="71" t="str">
        <f t="shared" si="19"/>
        <v/>
      </c>
      <c r="J93" s="71" t="str">
        <f t="shared" si="20"/>
        <v/>
      </c>
      <c r="K93" s="71" t="str">
        <f t="shared" si="21"/>
        <v/>
      </c>
      <c r="L93" s="81" t="str">
        <f t="shared" si="24"/>
        <v/>
      </c>
      <c r="M93" s="79" t="str">
        <f>IF(ISBLANK(E93),"",VLOOKUP(W93,CenterRateTable!A:C,3,FALSE))</f>
        <v/>
      </c>
      <c r="N93" s="80" t="str">
        <f t="shared" si="28"/>
        <v/>
      </c>
      <c r="O93" s="80" t="str">
        <f>IF(ISBLANK(E93),"",(VLOOKUP(X93,CenterRateTable!A:C,3,FALSE)*C93)+((VLOOKUP(X93,CenterRateTable!A:C,3,FALSE)/2*D93)))</f>
        <v/>
      </c>
      <c r="P93" s="81" t="str">
        <f t="shared" si="29"/>
        <v/>
      </c>
      <c r="Q93" s="80" t="str">
        <f t="shared" si="30"/>
        <v/>
      </c>
      <c r="R93" s="80" t="str">
        <f t="shared" si="25"/>
        <v/>
      </c>
      <c r="S93" s="81" t="str">
        <f t="shared" si="26"/>
        <v/>
      </c>
      <c r="T93" s="123" t="str">
        <f t="shared" si="31"/>
        <v/>
      </c>
      <c r="U93" s="124" t="str">
        <f t="shared" si="27"/>
        <v/>
      </c>
      <c r="V93" s="95"/>
      <c r="W93" s="15" t="str">
        <f t="shared" si="22"/>
        <v/>
      </c>
      <c r="X93" s="15" t="str">
        <f t="shared" si="23"/>
        <v/>
      </c>
    </row>
    <row r="94" spans="1:24" x14ac:dyDescent="0.25">
      <c r="A94" s="102"/>
      <c r="B94" s="18"/>
      <c r="C94" s="103"/>
      <c r="D94" s="103"/>
      <c r="E94" s="104"/>
      <c r="F94" s="136"/>
      <c r="G94" s="70" t="str">
        <f>IF(ISBLANK(E94),"",VLOOKUP(W94,CenterRateTable!A:C,2,FALSE))</f>
        <v/>
      </c>
      <c r="H94" s="71" t="str">
        <f t="shared" si="18"/>
        <v/>
      </c>
      <c r="I94" s="71" t="str">
        <f t="shared" si="19"/>
        <v/>
      </c>
      <c r="J94" s="71" t="str">
        <f t="shared" si="20"/>
        <v/>
      </c>
      <c r="K94" s="71" t="str">
        <f t="shared" si="21"/>
        <v/>
      </c>
      <c r="L94" s="81" t="str">
        <f t="shared" si="24"/>
        <v/>
      </c>
      <c r="M94" s="79" t="str">
        <f>IF(ISBLANK(E94),"",VLOOKUP(W94,CenterRateTable!A:C,3,FALSE))</f>
        <v/>
      </c>
      <c r="N94" s="80" t="str">
        <f t="shared" si="28"/>
        <v/>
      </c>
      <c r="O94" s="80" t="str">
        <f>IF(ISBLANK(E94),"",(VLOOKUP(X94,CenterRateTable!A:C,3,FALSE)*C94)+((VLOOKUP(X94,CenterRateTable!A:C,3,FALSE)/2*D94)))</f>
        <v/>
      </c>
      <c r="P94" s="81" t="str">
        <f t="shared" si="29"/>
        <v/>
      </c>
      <c r="Q94" s="80" t="str">
        <f t="shared" si="30"/>
        <v/>
      </c>
      <c r="R94" s="80" t="str">
        <f t="shared" si="25"/>
        <v/>
      </c>
      <c r="S94" s="81" t="str">
        <f t="shared" si="26"/>
        <v/>
      </c>
      <c r="T94" s="123" t="str">
        <f t="shared" si="31"/>
        <v/>
      </c>
      <c r="U94" s="124" t="str">
        <f t="shared" si="27"/>
        <v/>
      </c>
      <c r="V94" s="95"/>
      <c r="W94" s="15" t="str">
        <f t="shared" si="22"/>
        <v/>
      </c>
      <c r="X94" s="15" t="str">
        <f t="shared" si="23"/>
        <v/>
      </c>
    </row>
    <row r="95" spans="1:24" x14ac:dyDescent="0.25">
      <c r="A95" s="102"/>
      <c r="B95" s="18"/>
      <c r="C95" s="103"/>
      <c r="D95" s="103"/>
      <c r="E95" s="104"/>
      <c r="F95" s="136"/>
      <c r="G95" s="70" t="str">
        <f>IF(ISBLANK(E95),"",VLOOKUP(W95,CenterRateTable!A:C,2,FALSE))</f>
        <v/>
      </c>
      <c r="H95" s="71" t="str">
        <f t="shared" si="18"/>
        <v/>
      </c>
      <c r="I95" s="71" t="str">
        <f t="shared" si="19"/>
        <v/>
      </c>
      <c r="J95" s="71" t="str">
        <f t="shared" si="20"/>
        <v/>
      </c>
      <c r="K95" s="71" t="str">
        <f t="shared" si="21"/>
        <v/>
      </c>
      <c r="L95" s="81" t="str">
        <f t="shared" si="24"/>
        <v/>
      </c>
      <c r="M95" s="79" t="str">
        <f>IF(ISBLANK(E95),"",VLOOKUP(W95,CenterRateTable!A:C,3,FALSE))</f>
        <v/>
      </c>
      <c r="N95" s="80" t="str">
        <f t="shared" si="28"/>
        <v/>
      </c>
      <c r="O95" s="80" t="str">
        <f>IF(ISBLANK(E95),"",(VLOOKUP(X95,CenterRateTable!A:C,3,FALSE)*C95)+((VLOOKUP(X95,CenterRateTable!A:C,3,FALSE)/2*D95)))</f>
        <v/>
      </c>
      <c r="P95" s="81" t="str">
        <f t="shared" si="29"/>
        <v/>
      </c>
      <c r="Q95" s="80" t="str">
        <f t="shared" si="30"/>
        <v/>
      </c>
      <c r="R95" s="80" t="str">
        <f t="shared" si="25"/>
        <v/>
      </c>
      <c r="S95" s="81" t="str">
        <f t="shared" si="26"/>
        <v/>
      </c>
      <c r="T95" s="123" t="str">
        <f t="shared" si="31"/>
        <v/>
      </c>
      <c r="U95" s="124" t="str">
        <f t="shared" si="27"/>
        <v/>
      </c>
      <c r="V95" s="95"/>
      <c r="W95" s="15" t="str">
        <f t="shared" si="22"/>
        <v/>
      </c>
      <c r="X95" s="15" t="str">
        <f t="shared" si="23"/>
        <v/>
      </c>
    </row>
    <row r="96" spans="1:24" x14ac:dyDescent="0.25">
      <c r="A96" s="102"/>
      <c r="B96" s="18"/>
      <c r="C96" s="103"/>
      <c r="D96" s="103"/>
      <c r="E96" s="104"/>
      <c r="F96" s="136"/>
      <c r="G96" s="70" t="str">
        <f>IF(ISBLANK(E96),"",VLOOKUP(W96,CenterRateTable!A:C,2,FALSE))</f>
        <v/>
      </c>
      <c r="H96" s="71" t="str">
        <f t="shared" si="18"/>
        <v/>
      </c>
      <c r="I96" s="71" t="str">
        <f t="shared" si="19"/>
        <v/>
      </c>
      <c r="J96" s="71" t="str">
        <f t="shared" si="20"/>
        <v/>
      </c>
      <c r="K96" s="71" t="str">
        <f t="shared" si="21"/>
        <v/>
      </c>
      <c r="L96" s="81" t="str">
        <f t="shared" si="24"/>
        <v/>
      </c>
      <c r="M96" s="79" t="str">
        <f>IF(ISBLANK(E96),"",VLOOKUP(W96,CenterRateTable!A:C,3,FALSE))</f>
        <v/>
      </c>
      <c r="N96" s="80" t="str">
        <f t="shared" si="28"/>
        <v/>
      </c>
      <c r="O96" s="80" t="str">
        <f>IF(ISBLANK(E96),"",(VLOOKUP(X96,CenterRateTable!A:C,3,FALSE)*C96)+((VLOOKUP(X96,CenterRateTable!A:C,3,FALSE)/2*D96)))</f>
        <v/>
      </c>
      <c r="P96" s="81" t="str">
        <f t="shared" si="29"/>
        <v/>
      </c>
      <c r="Q96" s="80" t="str">
        <f t="shared" si="30"/>
        <v/>
      </c>
      <c r="R96" s="80" t="str">
        <f t="shared" si="25"/>
        <v/>
      </c>
      <c r="S96" s="81" t="str">
        <f t="shared" si="26"/>
        <v/>
      </c>
      <c r="T96" s="123" t="str">
        <f t="shared" si="31"/>
        <v/>
      </c>
      <c r="U96" s="124" t="str">
        <f t="shared" si="27"/>
        <v/>
      </c>
      <c r="V96" s="95"/>
      <c r="W96" s="15" t="str">
        <f t="shared" si="22"/>
        <v/>
      </c>
      <c r="X96" s="15" t="str">
        <f t="shared" si="23"/>
        <v/>
      </c>
    </row>
    <row r="97" spans="1:24" x14ac:dyDescent="0.25">
      <c r="A97" s="102"/>
      <c r="B97" s="18"/>
      <c r="C97" s="103"/>
      <c r="D97" s="103"/>
      <c r="E97" s="104"/>
      <c r="F97" s="136"/>
      <c r="G97" s="70" t="str">
        <f>IF(ISBLANK(E97),"",VLOOKUP(W97,CenterRateTable!A:C,2,FALSE))</f>
        <v/>
      </c>
      <c r="H97" s="71" t="str">
        <f t="shared" si="18"/>
        <v/>
      </c>
      <c r="I97" s="71" t="str">
        <f t="shared" si="19"/>
        <v/>
      </c>
      <c r="J97" s="71" t="str">
        <f t="shared" si="20"/>
        <v/>
      </c>
      <c r="K97" s="71" t="str">
        <f t="shared" si="21"/>
        <v/>
      </c>
      <c r="L97" s="81" t="str">
        <f t="shared" si="24"/>
        <v/>
      </c>
      <c r="M97" s="79" t="str">
        <f>IF(ISBLANK(E97),"",VLOOKUP(W97,CenterRateTable!A:C,3,FALSE))</f>
        <v/>
      </c>
      <c r="N97" s="80" t="str">
        <f t="shared" si="28"/>
        <v/>
      </c>
      <c r="O97" s="80" t="str">
        <f>IF(ISBLANK(E97),"",(VLOOKUP(X97,CenterRateTable!A:C,3,FALSE)*C97)+((VLOOKUP(X97,CenterRateTable!A:C,3,FALSE)/2*D97)))</f>
        <v/>
      </c>
      <c r="P97" s="81" t="str">
        <f t="shared" si="29"/>
        <v/>
      </c>
      <c r="Q97" s="80" t="str">
        <f t="shared" si="30"/>
        <v/>
      </c>
      <c r="R97" s="80" t="str">
        <f t="shared" si="25"/>
        <v/>
      </c>
      <c r="S97" s="81" t="str">
        <f t="shared" si="26"/>
        <v/>
      </c>
      <c r="T97" s="123" t="str">
        <f t="shared" si="31"/>
        <v/>
      </c>
      <c r="U97" s="124" t="str">
        <f t="shared" si="27"/>
        <v/>
      </c>
      <c r="V97" s="95"/>
      <c r="W97" s="15" t="str">
        <f t="shared" si="22"/>
        <v/>
      </c>
      <c r="X97" s="15" t="str">
        <f t="shared" si="23"/>
        <v/>
      </c>
    </row>
    <row r="98" spans="1:24" x14ac:dyDescent="0.25">
      <c r="A98" s="102"/>
      <c r="B98" s="18"/>
      <c r="C98" s="103"/>
      <c r="D98" s="103"/>
      <c r="E98" s="104"/>
      <c r="F98" s="136"/>
      <c r="G98" s="70" t="str">
        <f>IF(ISBLANK(E98),"",VLOOKUP(W98,CenterRateTable!A:C,2,FALSE))</f>
        <v/>
      </c>
      <c r="H98" s="71" t="str">
        <f t="shared" si="18"/>
        <v/>
      </c>
      <c r="I98" s="71" t="str">
        <f t="shared" si="19"/>
        <v/>
      </c>
      <c r="J98" s="71" t="str">
        <f t="shared" si="20"/>
        <v/>
      </c>
      <c r="K98" s="71" t="str">
        <f t="shared" si="21"/>
        <v/>
      </c>
      <c r="L98" s="81" t="str">
        <f t="shared" si="24"/>
        <v/>
      </c>
      <c r="M98" s="79" t="str">
        <f>IF(ISBLANK(E98),"",VLOOKUP(W98,CenterRateTable!A:C,3,FALSE))</f>
        <v/>
      </c>
      <c r="N98" s="80" t="str">
        <f t="shared" si="28"/>
        <v/>
      </c>
      <c r="O98" s="80" t="str">
        <f>IF(ISBLANK(E98),"",(VLOOKUP(X98,CenterRateTable!A:C,3,FALSE)*C98)+((VLOOKUP(X98,CenterRateTable!A:C,3,FALSE)/2*D98)))</f>
        <v/>
      </c>
      <c r="P98" s="81" t="str">
        <f t="shared" si="29"/>
        <v/>
      </c>
      <c r="Q98" s="80" t="str">
        <f t="shared" si="30"/>
        <v/>
      </c>
      <c r="R98" s="80" t="str">
        <f t="shared" si="25"/>
        <v/>
      </c>
      <c r="S98" s="81" t="str">
        <f t="shared" si="26"/>
        <v/>
      </c>
      <c r="T98" s="123" t="str">
        <f t="shared" si="31"/>
        <v/>
      </c>
      <c r="U98" s="124" t="str">
        <f t="shared" si="27"/>
        <v/>
      </c>
      <c r="V98" s="95"/>
      <c r="W98" s="15" t="str">
        <f t="shared" si="22"/>
        <v/>
      </c>
      <c r="X98" s="15" t="str">
        <f t="shared" si="23"/>
        <v/>
      </c>
    </row>
    <row r="99" spans="1:24" x14ac:dyDescent="0.25">
      <c r="A99" s="102"/>
      <c r="B99" s="18"/>
      <c r="C99" s="103"/>
      <c r="D99" s="103"/>
      <c r="E99" s="104"/>
      <c r="F99" s="136"/>
      <c r="G99" s="70" t="str">
        <f>IF(ISBLANK(E99),"",VLOOKUP(W99,CenterRateTable!A:C,2,FALSE))</f>
        <v/>
      </c>
      <c r="H99" s="71" t="str">
        <f t="shared" si="18"/>
        <v/>
      </c>
      <c r="I99" s="71" t="str">
        <f t="shared" si="19"/>
        <v/>
      </c>
      <c r="J99" s="71" t="str">
        <f t="shared" si="20"/>
        <v/>
      </c>
      <c r="K99" s="71" t="str">
        <f t="shared" si="21"/>
        <v/>
      </c>
      <c r="L99" s="81" t="str">
        <f t="shared" si="24"/>
        <v/>
      </c>
      <c r="M99" s="79" t="str">
        <f>IF(ISBLANK(E99),"",VLOOKUP(W99,CenterRateTable!A:C,3,FALSE))</f>
        <v/>
      </c>
      <c r="N99" s="80" t="str">
        <f t="shared" si="28"/>
        <v/>
      </c>
      <c r="O99" s="80" t="str">
        <f>IF(ISBLANK(E99),"",(VLOOKUP(X99,CenterRateTable!A:C,3,FALSE)*C99)+((VLOOKUP(X99,CenterRateTable!A:C,3,FALSE)/2*D99)))</f>
        <v/>
      </c>
      <c r="P99" s="81" t="str">
        <f t="shared" si="29"/>
        <v/>
      </c>
      <c r="Q99" s="80" t="str">
        <f t="shared" si="30"/>
        <v/>
      </c>
      <c r="R99" s="80" t="str">
        <f t="shared" si="25"/>
        <v/>
      </c>
      <c r="S99" s="81" t="str">
        <f t="shared" si="26"/>
        <v/>
      </c>
      <c r="T99" s="123" t="str">
        <f t="shared" si="31"/>
        <v/>
      </c>
      <c r="U99" s="124" t="str">
        <f t="shared" si="27"/>
        <v/>
      </c>
      <c r="V99" s="95"/>
      <c r="W99" s="15" t="str">
        <f t="shared" si="22"/>
        <v/>
      </c>
      <c r="X99" s="15" t="str">
        <f t="shared" si="23"/>
        <v/>
      </c>
    </row>
    <row r="100" spans="1:24" x14ac:dyDescent="0.25">
      <c r="A100" s="102"/>
      <c r="B100" s="18"/>
      <c r="C100" s="103"/>
      <c r="D100" s="103"/>
      <c r="E100" s="104"/>
      <c r="F100" s="136"/>
      <c r="G100" s="70" t="str">
        <f>IF(ISBLANK(E100),"",VLOOKUP(W100,CenterRateTable!A:C,2,FALSE))</f>
        <v/>
      </c>
      <c r="H100" s="71" t="str">
        <f t="shared" si="18"/>
        <v/>
      </c>
      <c r="I100" s="71" t="str">
        <f t="shared" si="19"/>
        <v/>
      </c>
      <c r="J100" s="71" t="str">
        <f t="shared" si="20"/>
        <v/>
      </c>
      <c r="K100" s="71" t="str">
        <f t="shared" si="21"/>
        <v/>
      </c>
      <c r="L100" s="81" t="str">
        <f t="shared" si="24"/>
        <v/>
      </c>
      <c r="M100" s="79" t="str">
        <f>IF(ISBLANK(E100),"",VLOOKUP(W100,CenterRateTable!A:C,3,FALSE))</f>
        <v/>
      </c>
      <c r="N100" s="80" t="str">
        <f t="shared" si="28"/>
        <v/>
      </c>
      <c r="O100" s="80" t="str">
        <f>IF(ISBLANK(E100),"",(VLOOKUP(X100,CenterRateTable!A:C,3,FALSE)*C100)+((VLOOKUP(X100,CenterRateTable!A:C,3,FALSE)/2*D100)))</f>
        <v/>
      </c>
      <c r="P100" s="81" t="str">
        <f t="shared" si="29"/>
        <v/>
      </c>
      <c r="Q100" s="80" t="str">
        <f t="shared" si="30"/>
        <v/>
      </c>
      <c r="R100" s="80" t="str">
        <f t="shared" si="25"/>
        <v/>
      </c>
      <c r="S100" s="81" t="str">
        <f t="shared" si="26"/>
        <v/>
      </c>
      <c r="T100" s="123" t="str">
        <f t="shared" si="31"/>
        <v/>
      </c>
      <c r="U100" s="124" t="str">
        <f t="shared" si="27"/>
        <v/>
      </c>
      <c r="V100" s="95"/>
      <c r="W100" s="15" t="str">
        <f t="shared" si="22"/>
        <v/>
      </c>
      <c r="X100" s="15" t="str">
        <f t="shared" si="23"/>
        <v/>
      </c>
    </row>
    <row r="101" spans="1:24" x14ac:dyDescent="0.25">
      <c r="A101" s="102"/>
      <c r="B101" s="18"/>
      <c r="C101" s="103"/>
      <c r="D101" s="103"/>
      <c r="E101" s="104"/>
      <c r="F101" s="136"/>
      <c r="G101" s="70" t="str">
        <f>IF(ISBLANK(E101),"",VLOOKUP(W101,CenterRateTable!A:C,2,FALSE))</f>
        <v/>
      </c>
      <c r="H101" s="71" t="str">
        <f t="shared" si="18"/>
        <v/>
      </c>
      <c r="I101" s="71" t="str">
        <f t="shared" si="19"/>
        <v/>
      </c>
      <c r="J101" s="71" t="str">
        <f t="shared" si="20"/>
        <v/>
      </c>
      <c r="K101" s="71" t="str">
        <f t="shared" si="21"/>
        <v/>
      </c>
      <c r="L101" s="81" t="str">
        <f t="shared" si="24"/>
        <v/>
      </c>
      <c r="M101" s="79" t="str">
        <f>IF(ISBLANK(E101),"",VLOOKUP(W101,CenterRateTable!A:C,3,FALSE))</f>
        <v/>
      </c>
      <c r="N101" s="80" t="str">
        <f t="shared" si="28"/>
        <v/>
      </c>
      <c r="O101" s="80" t="str">
        <f>IF(ISBLANK(E101),"",(VLOOKUP(X101,CenterRateTable!A:C,3,FALSE)*C101)+((VLOOKUP(X101,CenterRateTable!A:C,3,FALSE)/2*D101)))</f>
        <v/>
      </c>
      <c r="P101" s="81" t="str">
        <f t="shared" si="29"/>
        <v/>
      </c>
      <c r="Q101" s="80" t="str">
        <f t="shared" si="30"/>
        <v/>
      </c>
      <c r="R101" s="80" t="str">
        <f t="shared" si="25"/>
        <v/>
      </c>
      <c r="S101" s="81" t="str">
        <f t="shared" si="26"/>
        <v/>
      </c>
      <c r="T101" s="123" t="str">
        <f t="shared" si="31"/>
        <v/>
      </c>
      <c r="U101" s="124" t="str">
        <f t="shared" si="27"/>
        <v/>
      </c>
      <c r="V101" s="95"/>
      <c r="W101" s="15" t="str">
        <f t="shared" si="22"/>
        <v/>
      </c>
      <c r="X101" s="15" t="str">
        <f t="shared" si="23"/>
        <v/>
      </c>
    </row>
    <row r="102" spans="1:24" x14ac:dyDescent="0.25">
      <c r="A102" s="102"/>
      <c r="B102" s="18"/>
      <c r="C102" s="103"/>
      <c r="D102" s="103"/>
      <c r="E102" s="104"/>
      <c r="F102" s="136"/>
      <c r="G102" s="70" t="str">
        <f>IF(ISBLANK(E102),"",VLOOKUP(W102,CenterRateTable!A:C,2,FALSE))</f>
        <v/>
      </c>
      <c r="H102" s="71" t="str">
        <f t="shared" si="18"/>
        <v/>
      </c>
      <c r="I102" s="71" t="str">
        <f t="shared" si="19"/>
        <v/>
      </c>
      <c r="J102" s="71" t="str">
        <f t="shared" si="20"/>
        <v/>
      </c>
      <c r="K102" s="71" t="str">
        <f t="shared" si="21"/>
        <v/>
      </c>
      <c r="L102" s="81" t="str">
        <f t="shared" si="24"/>
        <v/>
      </c>
      <c r="M102" s="79" t="str">
        <f>IF(ISBLANK(E102),"",VLOOKUP(W102,CenterRateTable!A:C,3,FALSE))</f>
        <v/>
      </c>
      <c r="N102" s="80" t="str">
        <f t="shared" si="28"/>
        <v/>
      </c>
      <c r="O102" s="80" t="str">
        <f>IF(ISBLANK(E102),"",(VLOOKUP(X102,CenterRateTable!A:C,3,FALSE)*C102)+((VLOOKUP(X102,CenterRateTable!A:C,3,FALSE)/2*D102)))</f>
        <v/>
      </c>
      <c r="P102" s="81" t="str">
        <f t="shared" si="29"/>
        <v/>
      </c>
      <c r="Q102" s="80" t="str">
        <f t="shared" si="30"/>
        <v/>
      </c>
      <c r="R102" s="80" t="str">
        <f t="shared" si="25"/>
        <v/>
      </c>
      <c r="S102" s="81" t="str">
        <f t="shared" si="26"/>
        <v/>
      </c>
      <c r="T102" s="123" t="str">
        <f t="shared" si="31"/>
        <v/>
      </c>
      <c r="U102" s="124" t="str">
        <f t="shared" si="27"/>
        <v/>
      </c>
      <c r="V102" s="95"/>
      <c r="W102" s="15" t="str">
        <f t="shared" si="22"/>
        <v/>
      </c>
      <c r="X102" s="15" t="str">
        <f t="shared" si="23"/>
        <v/>
      </c>
    </row>
    <row r="103" spans="1:24" x14ac:dyDescent="0.25">
      <c r="A103" s="102"/>
      <c r="B103" s="18"/>
      <c r="C103" s="103"/>
      <c r="D103" s="103"/>
      <c r="E103" s="104"/>
      <c r="F103" s="136"/>
      <c r="G103" s="70" t="str">
        <f>IF(ISBLANK(E103),"",VLOOKUP(W103,CenterRateTable!A:C,2,FALSE))</f>
        <v/>
      </c>
      <c r="H103" s="71" t="str">
        <f t="shared" si="18"/>
        <v/>
      </c>
      <c r="I103" s="71" t="str">
        <f t="shared" si="19"/>
        <v/>
      </c>
      <c r="J103" s="71" t="str">
        <f t="shared" si="20"/>
        <v/>
      </c>
      <c r="K103" s="71" t="str">
        <f t="shared" si="21"/>
        <v/>
      </c>
      <c r="L103" s="81" t="str">
        <f t="shared" si="24"/>
        <v/>
      </c>
      <c r="M103" s="79" t="str">
        <f>IF(ISBLANK(E103),"",VLOOKUP(W103,CenterRateTable!A:C,3,FALSE))</f>
        <v/>
      </c>
      <c r="N103" s="80" t="str">
        <f t="shared" si="28"/>
        <v/>
      </c>
      <c r="O103" s="80" t="str">
        <f>IF(ISBLANK(E103),"",(VLOOKUP(X103,CenterRateTable!A:C,3,FALSE)*C103)+((VLOOKUP(X103,CenterRateTable!A:C,3,FALSE)/2*D103)))</f>
        <v/>
      </c>
      <c r="P103" s="81" t="str">
        <f t="shared" si="29"/>
        <v/>
      </c>
      <c r="Q103" s="80" t="str">
        <f t="shared" si="30"/>
        <v/>
      </c>
      <c r="R103" s="80" t="str">
        <f t="shared" si="25"/>
        <v/>
      </c>
      <c r="S103" s="81" t="str">
        <f t="shared" si="26"/>
        <v/>
      </c>
      <c r="T103" s="123" t="str">
        <f t="shared" si="31"/>
        <v/>
      </c>
      <c r="U103" s="124" t="str">
        <f t="shared" si="27"/>
        <v/>
      </c>
      <c r="V103" s="95"/>
      <c r="W103" s="15" t="str">
        <f t="shared" si="22"/>
        <v/>
      </c>
      <c r="X103" s="15" t="str">
        <f t="shared" si="23"/>
        <v/>
      </c>
    </row>
    <row r="104" spans="1:24" x14ac:dyDescent="0.25">
      <c r="A104" s="102"/>
      <c r="B104" s="18"/>
      <c r="C104" s="103"/>
      <c r="D104" s="103"/>
      <c r="E104" s="104"/>
      <c r="F104" s="136"/>
      <c r="G104" s="70" t="str">
        <f>IF(ISBLANK(E104),"",VLOOKUP(W104,CenterRateTable!A:C,2,FALSE))</f>
        <v/>
      </c>
      <c r="H104" s="71" t="str">
        <f t="shared" si="18"/>
        <v/>
      </c>
      <c r="I104" s="71" t="str">
        <f t="shared" si="19"/>
        <v/>
      </c>
      <c r="J104" s="71" t="str">
        <f t="shared" si="20"/>
        <v/>
      </c>
      <c r="K104" s="71" t="str">
        <f t="shared" si="21"/>
        <v/>
      </c>
      <c r="L104" s="81" t="str">
        <f t="shared" si="24"/>
        <v/>
      </c>
      <c r="M104" s="79" t="str">
        <f>IF(ISBLANK(E104),"",VLOOKUP(W104,CenterRateTable!A:C,3,FALSE))</f>
        <v/>
      </c>
      <c r="N104" s="80" t="str">
        <f t="shared" si="28"/>
        <v/>
      </c>
      <c r="O104" s="80" t="str">
        <f>IF(ISBLANK(E104),"",(VLOOKUP(X104,CenterRateTable!A:C,3,FALSE)*C104)+((VLOOKUP(X104,CenterRateTable!A:C,3,FALSE)/2*D104)))</f>
        <v/>
      </c>
      <c r="P104" s="81" t="str">
        <f t="shared" si="29"/>
        <v/>
      </c>
      <c r="Q104" s="80" t="str">
        <f t="shared" si="30"/>
        <v/>
      </c>
      <c r="R104" s="80" t="str">
        <f t="shared" si="25"/>
        <v/>
      </c>
      <c r="S104" s="81" t="str">
        <f t="shared" si="26"/>
        <v/>
      </c>
      <c r="T104" s="123" t="str">
        <f t="shared" si="31"/>
        <v/>
      </c>
      <c r="U104" s="124" t="str">
        <f t="shared" si="27"/>
        <v/>
      </c>
      <c r="V104" s="95"/>
      <c r="W104" s="15" t="str">
        <f t="shared" si="22"/>
        <v/>
      </c>
      <c r="X104" s="15" t="str">
        <f t="shared" si="23"/>
        <v/>
      </c>
    </row>
    <row r="105" spans="1:24" x14ac:dyDescent="0.25">
      <c r="A105" s="102"/>
      <c r="B105" s="18"/>
      <c r="C105" s="103"/>
      <c r="D105" s="103"/>
      <c r="E105" s="104"/>
      <c r="F105" s="136"/>
      <c r="G105" s="70" t="str">
        <f>IF(ISBLANK(E105),"",VLOOKUP(W105,CenterRateTable!A:C,2,FALSE))</f>
        <v/>
      </c>
      <c r="H105" s="71" t="str">
        <f t="shared" si="18"/>
        <v/>
      </c>
      <c r="I105" s="71" t="str">
        <f t="shared" si="19"/>
        <v/>
      </c>
      <c r="J105" s="71" t="str">
        <f t="shared" si="20"/>
        <v/>
      </c>
      <c r="K105" s="71" t="str">
        <f t="shared" si="21"/>
        <v/>
      </c>
      <c r="L105" s="81" t="str">
        <f t="shared" si="24"/>
        <v/>
      </c>
      <c r="M105" s="79" t="str">
        <f>IF(ISBLANK(E105),"",VLOOKUP(W105,CenterRateTable!A:C,3,FALSE))</f>
        <v/>
      </c>
      <c r="N105" s="80" t="str">
        <f t="shared" si="28"/>
        <v/>
      </c>
      <c r="O105" s="80" t="str">
        <f>IF(ISBLANK(E105),"",(VLOOKUP(X105,CenterRateTable!A:C,3,FALSE)*C105)+((VLOOKUP(X105,CenterRateTable!A:C,3,FALSE)/2*D105)))</f>
        <v/>
      </c>
      <c r="P105" s="81" t="str">
        <f t="shared" si="29"/>
        <v/>
      </c>
      <c r="Q105" s="80" t="str">
        <f t="shared" si="30"/>
        <v/>
      </c>
      <c r="R105" s="80" t="str">
        <f t="shared" si="25"/>
        <v/>
      </c>
      <c r="S105" s="81" t="str">
        <f t="shared" si="26"/>
        <v/>
      </c>
      <c r="T105" s="123" t="str">
        <f t="shared" si="31"/>
        <v/>
      </c>
      <c r="U105" s="124" t="str">
        <f t="shared" si="27"/>
        <v/>
      </c>
      <c r="V105" s="95"/>
      <c r="W105" s="15" t="str">
        <f t="shared" si="22"/>
        <v/>
      </c>
      <c r="X105" s="15" t="str">
        <f t="shared" si="23"/>
        <v/>
      </c>
    </row>
    <row r="106" spans="1:24" x14ac:dyDescent="0.25">
      <c r="A106" s="102"/>
      <c r="B106" s="18"/>
      <c r="C106" s="103"/>
      <c r="D106" s="103"/>
      <c r="E106" s="104"/>
      <c r="F106" s="136"/>
      <c r="G106" s="70" t="str">
        <f>IF(ISBLANK(E106),"",VLOOKUP(W106,CenterRateTable!A:C,2,FALSE))</f>
        <v/>
      </c>
      <c r="H106" s="71" t="str">
        <f t="shared" si="18"/>
        <v/>
      </c>
      <c r="I106" s="71" t="str">
        <f t="shared" si="19"/>
        <v/>
      </c>
      <c r="J106" s="71" t="str">
        <f t="shared" si="20"/>
        <v/>
      </c>
      <c r="K106" s="71" t="str">
        <f t="shared" si="21"/>
        <v/>
      </c>
      <c r="L106" s="81" t="str">
        <f t="shared" si="24"/>
        <v/>
      </c>
      <c r="M106" s="79" t="str">
        <f>IF(ISBLANK(E106),"",VLOOKUP(W106,CenterRateTable!A:C,3,FALSE))</f>
        <v/>
      </c>
      <c r="N106" s="80" t="str">
        <f t="shared" si="28"/>
        <v/>
      </c>
      <c r="O106" s="80" t="str">
        <f>IF(ISBLANK(E106),"",(VLOOKUP(X106,CenterRateTable!A:C,3,FALSE)*C106)+((VLOOKUP(X106,CenterRateTable!A:C,3,FALSE)/2*D106)))</f>
        <v/>
      </c>
      <c r="P106" s="81" t="str">
        <f t="shared" si="29"/>
        <v/>
      </c>
      <c r="Q106" s="80" t="str">
        <f t="shared" si="30"/>
        <v/>
      </c>
      <c r="R106" s="80" t="str">
        <f t="shared" si="25"/>
        <v/>
      </c>
      <c r="S106" s="81" t="str">
        <f t="shared" si="26"/>
        <v/>
      </c>
      <c r="T106" s="123" t="str">
        <f t="shared" si="31"/>
        <v/>
      </c>
      <c r="U106" s="124" t="str">
        <f t="shared" si="27"/>
        <v/>
      </c>
      <c r="V106" s="95"/>
      <c r="W106" s="15" t="str">
        <f t="shared" si="22"/>
        <v/>
      </c>
      <c r="X106" s="15" t="str">
        <f t="shared" si="23"/>
        <v/>
      </c>
    </row>
    <row r="107" spans="1:24" x14ac:dyDescent="0.25">
      <c r="A107" s="102"/>
      <c r="B107" s="18"/>
      <c r="C107" s="103"/>
      <c r="D107" s="103"/>
      <c r="E107" s="104"/>
      <c r="F107" s="136"/>
      <c r="G107" s="70" t="str">
        <f>IF(ISBLANK(E107),"",VLOOKUP(W107,CenterRateTable!A:C,2,FALSE))</f>
        <v/>
      </c>
      <c r="H107" s="71" t="str">
        <f t="shared" si="18"/>
        <v/>
      </c>
      <c r="I107" s="71" t="str">
        <f t="shared" si="19"/>
        <v/>
      </c>
      <c r="J107" s="71" t="str">
        <f t="shared" si="20"/>
        <v/>
      </c>
      <c r="K107" s="71" t="str">
        <f t="shared" si="21"/>
        <v/>
      </c>
      <c r="L107" s="81" t="str">
        <f t="shared" si="24"/>
        <v/>
      </c>
      <c r="M107" s="79" t="str">
        <f>IF(ISBLANK(E107),"",VLOOKUP(W107,CenterRateTable!A:C,3,FALSE))</f>
        <v/>
      </c>
      <c r="N107" s="80" t="str">
        <f t="shared" si="28"/>
        <v/>
      </c>
      <c r="O107" s="80" t="str">
        <f>IF(ISBLANK(E107),"",(VLOOKUP(X107,CenterRateTable!A:C,3,FALSE)*C107)+((VLOOKUP(X107,CenterRateTable!A:C,3,FALSE)/2*D107)))</f>
        <v/>
      </c>
      <c r="P107" s="81" t="str">
        <f t="shared" si="29"/>
        <v/>
      </c>
      <c r="Q107" s="80" t="str">
        <f t="shared" si="30"/>
        <v/>
      </c>
      <c r="R107" s="80" t="str">
        <f t="shared" si="25"/>
        <v/>
      </c>
      <c r="S107" s="81" t="str">
        <f t="shared" si="26"/>
        <v/>
      </c>
      <c r="T107" s="123" t="str">
        <f t="shared" si="31"/>
        <v/>
      </c>
      <c r="U107" s="124" t="str">
        <f t="shared" si="27"/>
        <v/>
      </c>
      <c r="V107" s="95"/>
      <c r="W107" s="15" t="str">
        <f t="shared" si="22"/>
        <v/>
      </c>
      <c r="X107" s="15" t="str">
        <f t="shared" si="23"/>
        <v/>
      </c>
    </row>
    <row r="108" spans="1:24" x14ac:dyDescent="0.25">
      <c r="A108" s="102"/>
      <c r="B108" s="18"/>
      <c r="C108" s="103"/>
      <c r="D108" s="103"/>
      <c r="E108" s="104"/>
      <c r="F108" s="136"/>
      <c r="G108" s="70" t="str">
        <f>IF(ISBLANK(E108),"",VLOOKUP(W108,CenterRateTable!A:C,2,FALSE))</f>
        <v/>
      </c>
      <c r="H108" s="71" t="str">
        <f t="shared" si="18"/>
        <v/>
      </c>
      <c r="I108" s="71" t="str">
        <f t="shared" si="19"/>
        <v/>
      </c>
      <c r="J108" s="71" t="str">
        <f t="shared" si="20"/>
        <v/>
      </c>
      <c r="K108" s="71" t="str">
        <f t="shared" si="21"/>
        <v/>
      </c>
      <c r="L108" s="81" t="str">
        <f t="shared" si="24"/>
        <v/>
      </c>
      <c r="M108" s="79" t="str">
        <f>IF(ISBLANK(E108),"",VLOOKUP(W108,CenterRateTable!A:C,3,FALSE))</f>
        <v/>
      </c>
      <c r="N108" s="80" t="str">
        <f t="shared" si="28"/>
        <v/>
      </c>
      <c r="O108" s="80" t="str">
        <f>IF(ISBLANK(E108),"",(VLOOKUP(X108,CenterRateTable!A:C,3,FALSE)*C108)+((VLOOKUP(X108,CenterRateTable!A:C,3,FALSE)/2*D108)))</f>
        <v/>
      </c>
      <c r="P108" s="81" t="str">
        <f t="shared" si="29"/>
        <v/>
      </c>
      <c r="Q108" s="80" t="str">
        <f t="shared" si="30"/>
        <v/>
      </c>
      <c r="R108" s="80" t="str">
        <f t="shared" si="25"/>
        <v/>
      </c>
      <c r="S108" s="81" t="str">
        <f t="shared" si="26"/>
        <v/>
      </c>
      <c r="T108" s="123" t="str">
        <f t="shared" si="31"/>
        <v/>
      </c>
      <c r="U108" s="124" t="str">
        <f t="shared" si="27"/>
        <v/>
      </c>
      <c r="V108" s="95"/>
      <c r="W108" s="15" t="str">
        <f t="shared" si="22"/>
        <v/>
      </c>
      <c r="X108" s="15" t="str">
        <f t="shared" si="23"/>
        <v/>
      </c>
    </row>
    <row r="109" spans="1:24" x14ac:dyDescent="0.25">
      <c r="A109" s="102"/>
      <c r="B109" s="18"/>
      <c r="C109" s="103"/>
      <c r="D109" s="103"/>
      <c r="E109" s="104"/>
      <c r="F109" s="136"/>
      <c r="G109" s="70" t="str">
        <f>IF(ISBLANK(E109),"",VLOOKUP(W109,CenterRateTable!A:C,2,FALSE))</f>
        <v/>
      </c>
      <c r="H109" s="71" t="str">
        <f t="shared" si="18"/>
        <v/>
      </c>
      <c r="I109" s="71" t="str">
        <f t="shared" si="19"/>
        <v/>
      </c>
      <c r="J109" s="71" t="str">
        <f t="shared" si="20"/>
        <v/>
      </c>
      <c r="K109" s="71" t="str">
        <f t="shared" si="21"/>
        <v/>
      </c>
      <c r="L109" s="81" t="str">
        <f t="shared" si="24"/>
        <v/>
      </c>
      <c r="M109" s="79" t="str">
        <f>IF(ISBLANK(E109),"",VLOOKUP(W109,CenterRateTable!A:C,3,FALSE))</f>
        <v/>
      </c>
      <c r="N109" s="80" t="str">
        <f t="shared" si="28"/>
        <v/>
      </c>
      <c r="O109" s="80" t="str">
        <f>IF(ISBLANK(E109),"",(VLOOKUP(X109,CenterRateTable!A:C,3,FALSE)*C109)+((VLOOKUP(X109,CenterRateTable!A:C,3,FALSE)/2*D109)))</f>
        <v/>
      </c>
      <c r="P109" s="81" t="str">
        <f t="shared" si="29"/>
        <v/>
      </c>
      <c r="Q109" s="80" t="str">
        <f t="shared" si="30"/>
        <v/>
      </c>
      <c r="R109" s="80" t="str">
        <f t="shared" si="25"/>
        <v/>
      </c>
      <c r="S109" s="81" t="str">
        <f t="shared" si="26"/>
        <v/>
      </c>
      <c r="T109" s="123" t="str">
        <f t="shared" si="31"/>
        <v/>
      </c>
      <c r="U109" s="124" t="str">
        <f t="shared" si="27"/>
        <v/>
      </c>
      <c r="V109" s="95"/>
      <c r="W109" s="15" t="str">
        <f t="shared" si="22"/>
        <v/>
      </c>
      <c r="X109" s="15" t="str">
        <f t="shared" si="23"/>
        <v/>
      </c>
    </row>
    <row r="110" spans="1:24" x14ac:dyDescent="0.25">
      <c r="A110" s="102"/>
      <c r="B110" s="18"/>
      <c r="C110" s="103"/>
      <c r="D110" s="103"/>
      <c r="E110" s="104"/>
      <c r="F110" s="136"/>
      <c r="G110" s="70" t="str">
        <f>IF(ISBLANK(E110),"",VLOOKUP(W110,CenterRateTable!A:C,2,FALSE))</f>
        <v/>
      </c>
      <c r="H110" s="71" t="str">
        <f t="shared" si="18"/>
        <v/>
      </c>
      <c r="I110" s="71" t="str">
        <f t="shared" si="19"/>
        <v/>
      </c>
      <c r="J110" s="71" t="str">
        <f t="shared" si="20"/>
        <v/>
      </c>
      <c r="K110" s="71" t="str">
        <f t="shared" si="21"/>
        <v/>
      </c>
      <c r="L110" s="81" t="str">
        <f t="shared" si="24"/>
        <v/>
      </c>
      <c r="M110" s="79" t="str">
        <f>IF(ISBLANK(E110),"",VLOOKUP(W110,CenterRateTable!A:C,3,FALSE))</f>
        <v/>
      </c>
      <c r="N110" s="80" t="str">
        <f t="shared" si="28"/>
        <v/>
      </c>
      <c r="O110" s="80" t="str">
        <f>IF(ISBLANK(E110),"",(VLOOKUP(X110,CenterRateTable!A:C,3,FALSE)*C110)+((VLOOKUP(X110,CenterRateTable!A:C,3,FALSE)/2*D110)))</f>
        <v/>
      </c>
      <c r="P110" s="81" t="str">
        <f t="shared" si="29"/>
        <v/>
      </c>
      <c r="Q110" s="80" t="str">
        <f t="shared" si="30"/>
        <v/>
      </c>
      <c r="R110" s="80" t="str">
        <f t="shared" si="25"/>
        <v/>
      </c>
      <c r="S110" s="81" t="str">
        <f t="shared" si="26"/>
        <v/>
      </c>
      <c r="T110" s="123" t="str">
        <f t="shared" si="31"/>
        <v/>
      </c>
      <c r="U110" s="124" t="str">
        <f t="shared" si="27"/>
        <v/>
      </c>
      <c r="V110" s="95"/>
      <c r="W110" s="15" t="str">
        <f t="shared" si="22"/>
        <v/>
      </c>
      <c r="X110" s="15" t="str">
        <f t="shared" si="23"/>
        <v/>
      </c>
    </row>
    <row r="111" spans="1:24" x14ac:dyDescent="0.25">
      <c r="A111" s="102"/>
      <c r="B111" s="18"/>
      <c r="C111" s="103"/>
      <c r="D111" s="103"/>
      <c r="E111" s="104"/>
      <c r="F111" s="136"/>
      <c r="G111" s="70" t="str">
        <f>IF(ISBLANK(E111),"",VLOOKUP(W111,CenterRateTable!A:C,2,FALSE))</f>
        <v/>
      </c>
      <c r="H111" s="71" t="str">
        <f t="shared" si="18"/>
        <v/>
      </c>
      <c r="I111" s="71" t="str">
        <f t="shared" si="19"/>
        <v/>
      </c>
      <c r="J111" s="71" t="str">
        <f t="shared" si="20"/>
        <v/>
      </c>
      <c r="K111" s="71" t="str">
        <f t="shared" si="21"/>
        <v/>
      </c>
      <c r="L111" s="81" t="str">
        <f t="shared" si="24"/>
        <v/>
      </c>
      <c r="M111" s="79" t="str">
        <f>IF(ISBLANK(E111),"",VLOOKUP(W111,CenterRateTable!A:C,3,FALSE))</f>
        <v/>
      </c>
      <c r="N111" s="80" t="str">
        <f t="shared" si="28"/>
        <v/>
      </c>
      <c r="O111" s="80" t="str">
        <f>IF(ISBLANK(E111),"",(VLOOKUP(X111,CenterRateTable!A:C,3,FALSE)*C111)+((VLOOKUP(X111,CenterRateTable!A:C,3,FALSE)/2*D111)))</f>
        <v/>
      </c>
      <c r="P111" s="81" t="str">
        <f t="shared" si="29"/>
        <v/>
      </c>
      <c r="Q111" s="80" t="str">
        <f t="shared" si="30"/>
        <v/>
      </c>
      <c r="R111" s="80" t="str">
        <f t="shared" si="25"/>
        <v/>
      </c>
      <c r="S111" s="81" t="str">
        <f t="shared" si="26"/>
        <v/>
      </c>
      <c r="T111" s="123" t="str">
        <f t="shared" si="31"/>
        <v/>
      </c>
      <c r="U111" s="124" t="str">
        <f t="shared" si="27"/>
        <v/>
      </c>
      <c r="V111" s="95"/>
      <c r="W111" s="15" t="str">
        <f t="shared" si="22"/>
        <v/>
      </c>
      <c r="X111" s="15" t="str">
        <f t="shared" si="23"/>
        <v/>
      </c>
    </row>
    <row r="112" spans="1:24" x14ac:dyDescent="0.25">
      <c r="A112" s="102"/>
      <c r="B112" s="18"/>
      <c r="C112" s="103"/>
      <c r="D112" s="103"/>
      <c r="E112" s="104"/>
      <c r="F112" s="136"/>
      <c r="G112" s="70" t="str">
        <f>IF(ISBLANK(E112),"",VLOOKUP(W112,CenterRateTable!A:C,2,FALSE))</f>
        <v/>
      </c>
      <c r="H112" s="71" t="str">
        <f t="shared" si="18"/>
        <v/>
      </c>
      <c r="I112" s="71" t="str">
        <f t="shared" si="19"/>
        <v/>
      </c>
      <c r="J112" s="71" t="str">
        <f t="shared" si="20"/>
        <v/>
      </c>
      <c r="K112" s="71" t="str">
        <f t="shared" si="21"/>
        <v/>
      </c>
      <c r="L112" s="81" t="str">
        <f t="shared" si="24"/>
        <v/>
      </c>
      <c r="M112" s="79" t="str">
        <f>IF(ISBLANK(E112),"",VLOOKUP(W112,CenterRateTable!A:C,3,FALSE))</f>
        <v/>
      </c>
      <c r="N112" s="80" t="str">
        <f t="shared" si="28"/>
        <v/>
      </c>
      <c r="O112" s="80" t="str">
        <f>IF(ISBLANK(E112),"",(VLOOKUP(X112,CenterRateTable!A:C,3,FALSE)*C112)+((VLOOKUP(X112,CenterRateTable!A:C,3,FALSE)/2*D112)))</f>
        <v/>
      </c>
      <c r="P112" s="81" t="str">
        <f t="shared" si="29"/>
        <v/>
      </c>
      <c r="Q112" s="80" t="str">
        <f t="shared" si="30"/>
        <v/>
      </c>
      <c r="R112" s="80" t="str">
        <f t="shared" si="25"/>
        <v/>
      </c>
      <c r="S112" s="81" t="str">
        <f t="shared" si="26"/>
        <v/>
      </c>
      <c r="T112" s="123" t="str">
        <f t="shared" si="31"/>
        <v/>
      </c>
      <c r="U112" s="124" t="str">
        <f t="shared" si="27"/>
        <v/>
      </c>
      <c r="V112" s="95"/>
      <c r="W112" s="15" t="str">
        <f t="shared" si="22"/>
        <v/>
      </c>
      <c r="X112" s="15" t="str">
        <f t="shared" si="23"/>
        <v/>
      </c>
    </row>
    <row r="113" spans="1:24" x14ac:dyDescent="0.25">
      <c r="A113" s="102"/>
      <c r="B113" s="18"/>
      <c r="C113" s="103"/>
      <c r="D113" s="103"/>
      <c r="E113" s="104"/>
      <c r="F113" s="136"/>
      <c r="G113" s="70" t="str">
        <f>IF(ISBLANK(E113),"",VLOOKUP(W113,CenterRateTable!A:C,2,FALSE))</f>
        <v/>
      </c>
      <c r="H113" s="71" t="str">
        <f t="shared" si="18"/>
        <v/>
      </c>
      <c r="I113" s="71" t="str">
        <f t="shared" si="19"/>
        <v/>
      </c>
      <c r="J113" s="71" t="str">
        <f t="shared" si="20"/>
        <v/>
      </c>
      <c r="K113" s="71" t="str">
        <f t="shared" si="21"/>
        <v/>
      </c>
      <c r="L113" s="81" t="str">
        <f t="shared" si="24"/>
        <v/>
      </c>
      <c r="M113" s="79" t="str">
        <f>IF(ISBLANK(E113),"",VLOOKUP(W113,CenterRateTable!A:C,3,FALSE))</f>
        <v/>
      </c>
      <c r="N113" s="80" t="str">
        <f t="shared" si="28"/>
        <v/>
      </c>
      <c r="O113" s="80" t="str">
        <f>IF(ISBLANK(E113),"",(VLOOKUP(X113,CenterRateTable!A:C,3,FALSE)*C113)+((VLOOKUP(X113,CenterRateTable!A:C,3,FALSE)/2*D113)))</f>
        <v/>
      </c>
      <c r="P113" s="81" t="str">
        <f t="shared" si="29"/>
        <v/>
      </c>
      <c r="Q113" s="80" t="str">
        <f t="shared" si="30"/>
        <v/>
      </c>
      <c r="R113" s="80" t="str">
        <f t="shared" si="25"/>
        <v/>
      </c>
      <c r="S113" s="81" t="str">
        <f t="shared" si="26"/>
        <v/>
      </c>
      <c r="T113" s="123" t="str">
        <f t="shared" si="31"/>
        <v/>
      </c>
      <c r="U113" s="124" t="str">
        <f t="shared" si="27"/>
        <v/>
      </c>
      <c r="V113" s="95"/>
      <c r="W113" s="15" t="str">
        <f t="shared" si="22"/>
        <v/>
      </c>
      <c r="X113" s="15" t="str">
        <f t="shared" si="23"/>
        <v/>
      </c>
    </row>
    <row r="114" spans="1:24" x14ac:dyDescent="0.25">
      <c r="A114" s="102"/>
      <c r="B114" s="18"/>
      <c r="C114" s="103"/>
      <c r="D114" s="103"/>
      <c r="E114" s="104"/>
      <c r="F114" s="136"/>
      <c r="G114" s="70" t="str">
        <f>IF(ISBLANK(E114),"",VLOOKUP(W114,CenterRateTable!A:C,2,FALSE))</f>
        <v/>
      </c>
      <c r="H114" s="71" t="str">
        <f t="shared" si="18"/>
        <v/>
      </c>
      <c r="I114" s="71" t="str">
        <f t="shared" si="19"/>
        <v/>
      </c>
      <c r="J114" s="71" t="str">
        <f t="shared" si="20"/>
        <v/>
      </c>
      <c r="K114" s="71" t="str">
        <f t="shared" si="21"/>
        <v/>
      </c>
      <c r="L114" s="81" t="str">
        <f t="shared" si="24"/>
        <v/>
      </c>
      <c r="M114" s="79" t="str">
        <f>IF(ISBLANK(E114),"",VLOOKUP(W114,CenterRateTable!A:C,3,FALSE))</f>
        <v/>
      </c>
      <c r="N114" s="80" t="str">
        <f t="shared" si="28"/>
        <v/>
      </c>
      <c r="O114" s="80" t="str">
        <f>IF(ISBLANK(E114),"",(VLOOKUP(X114,CenterRateTable!A:C,3,FALSE)*C114)+((VLOOKUP(X114,CenterRateTable!A:C,3,FALSE)/2*D114)))</f>
        <v/>
      </c>
      <c r="P114" s="81" t="str">
        <f t="shared" si="29"/>
        <v/>
      </c>
      <c r="Q114" s="80" t="str">
        <f t="shared" si="30"/>
        <v/>
      </c>
      <c r="R114" s="80" t="str">
        <f t="shared" si="25"/>
        <v/>
      </c>
      <c r="S114" s="81" t="str">
        <f t="shared" si="26"/>
        <v/>
      </c>
      <c r="T114" s="123" t="str">
        <f t="shared" si="31"/>
        <v/>
      </c>
      <c r="U114" s="124" t="str">
        <f t="shared" si="27"/>
        <v/>
      </c>
      <c r="V114" s="95"/>
      <c r="W114" s="15" t="str">
        <f t="shared" si="22"/>
        <v/>
      </c>
      <c r="X114" s="15" t="str">
        <f t="shared" si="23"/>
        <v/>
      </c>
    </row>
    <row r="115" spans="1:24" x14ac:dyDescent="0.25">
      <c r="A115" s="102"/>
      <c r="B115" s="18"/>
      <c r="C115" s="103"/>
      <c r="D115" s="103"/>
      <c r="E115" s="104"/>
      <c r="F115" s="136"/>
      <c r="G115" s="70" t="str">
        <f>IF(ISBLANK(E115),"",VLOOKUP(W115,CenterRateTable!A:C,2,FALSE))</f>
        <v/>
      </c>
      <c r="H115" s="71" t="str">
        <f t="shared" si="18"/>
        <v/>
      </c>
      <c r="I115" s="71" t="str">
        <f t="shared" si="19"/>
        <v/>
      </c>
      <c r="J115" s="71" t="str">
        <f t="shared" si="20"/>
        <v/>
      </c>
      <c r="K115" s="71" t="str">
        <f t="shared" si="21"/>
        <v/>
      </c>
      <c r="L115" s="81" t="str">
        <f t="shared" si="24"/>
        <v/>
      </c>
      <c r="M115" s="79" t="str">
        <f>IF(ISBLANK(E115),"",VLOOKUP(W115,CenterRateTable!A:C,3,FALSE))</f>
        <v/>
      </c>
      <c r="N115" s="80" t="str">
        <f t="shared" si="28"/>
        <v/>
      </c>
      <c r="O115" s="80" t="str">
        <f>IF(ISBLANK(E115),"",(VLOOKUP(X115,CenterRateTable!A:C,3,FALSE)*C115)+((VLOOKUP(X115,CenterRateTable!A:C,3,FALSE)/2*D115)))</f>
        <v/>
      </c>
      <c r="P115" s="81" t="str">
        <f t="shared" si="29"/>
        <v/>
      </c>
      <c r="Q115" s="80" t="str">
        <f t="shared" si="30"/>
        <v/>
      </c>
      <c r="R115" s="80" t="str">
        <f t="shared" si="25"/>
        <v/>
      </c>
      <c r="S115" s="81" t="str">
        <f t="shared" si="26"/>
        <v/>
      </c>
      <c r="T115" s="123" t="str">
        <f t="shared" si="31"/>
        <v/>
      </c>
      <c r="U115" s="124" t="str">
        <f t="shared" si="27"/>
        <v/>
      </c>
      <c r="V115" s="95"/>
      <c r="W115" s="15" t="str">
        <f t="shared" si="22"/>
        <v/>
      </c>
      <c r="X115" s="15" t="str">
        <f t="shared" si="23"/>
        <v/>
      </c>
    </row>
    <row r="116" spans="1:24" x14ac:dyDescent="0.25">
      <c r="A116" s="102"/>
      <c r="B116" s="18"/>
      <c r="C116" s="103"/>
      <c r="D116" s="103"/>
      <c r="E116" s="104"/>
      <c r="F116" s="136"/>
      <c r="G116" s="70" t="str">
        <f>IF(ISBLANK(E116),"",VLOOKUP(W116,CenterRateTable!A:C,2,FALSE))</f>
        <v/>
      </c>
      <c r="H116" s="71" t="str">
        <f t="shared" si="18"/>
        <v/>
      </c>
      <c r="I116" s="71" t="str">
        <f t="shared" si="19"/>
        <v/>
      </c>
      <c r="J116" s="71" t="str">
        <f t="shared" si="20"/>
        <v/>
      </c>
      <c r="K116" s="71" t="str">
        <f t="shared" si="21"/>
        <v/>
      </c>
      <c r="L116" s="81" t="str">
        <f t="shared" si="24"/>
        <v/>
      </c>
      <c r="M116" s="79" t="str">
        <f>IF(ISBLANK(E116),"",VLOOKUP(W116,CenterRateTable!A:C,3,FALSE))</f>
        <v/>
      </c>
      <c r="N116" s="80" t="str">
        <f t="shared" si="28"/>
        <v/>
      </c>
      <c r="O116" s="80" t="str">
        <f>IF(ISBLANK(E116),"",(VLOOKUP(X116,CenterRateTable!A:C,3,FALSE)*C116)+((VLOOKUP(X116,CenterRateTable!A:C,3,FALSE)/2*D116)))</f>
        <v/>
      </c>
      <c r="P116" s="81" t="str">
        <f t="shared" si="29"/>
        <v/>
      </c>
      <c r="Q116" s="80" t="str">
        <f t="shared" si="30"/>
        <v/>
      </c>
      <c r="R116" s="80" t="str">
        <f t="shared" si="25"/>
        <v/>
      </c>
      <c r="S116" s="81" t="str">
        <f t="shared" si="26"/>
        <v/>
      </c>
      <c r="T116" s="123" t="str">
        <f t="shared" si="31"/>
        <v/>
      </c>
      <c r="U116" s="124" t="str">
        <f t="shared" si="27"/>
        <v/>
      </c>
      <c r="V116" s="95"/>
      <c r="W116" s="15" t="str">
        <f t="shared" si="22"/>
        <v/>
      </c>
      <c r="X116" s="15" t="str">
        <f t="shared" si="23"/>
        <v/>
      </c>
    </row>
    <row r="117" spans="1:24" x14ac:dyDescent="0.25">
      <c r="A117" s="102"/>
      <c r="B117" s="18"/>
      <c r="C117" s="103"/>
      <c r="D117" s="103"/>
      <c r="E117" s="104"/>
      <c r="F117" s="136"/>
      <c r="G117" s="70" t="str">
        <f>IF(ISBLANK(E117),"",VLOOKUP(W117,CenterRateTable!A:C,2,FALSE))</f>
        <v/>
      </c>
      <c r="H117" s="71" t="str">
        <f t="shared" si="18"/>
        <v/>
      </c>
      <c r="I117" s="71" t="str">
        <f t="shared" si="19"/>
        <v/>
      </c>
      <c r="J117" s="71" t="str">
        <f t="shared" si="20"/>
        <v/>
      </c>
      <c r="K117" s="71" t="str">
        <f t="shared" si="21"/>
        <v/>
      </c>
      <c r="L117" s="81" t="str">
        <f t="shared" si="24"/>
        <v/>
      </c>
      <c r="M117" s="79" t="str">
        <f>IF(ISBLANK(E117),"",VLOOKUP(W117,CenterRateTable!A:C,3,FALSE))</f>
        <v/>
      </c>
      <c r="N117" s="80" t="str">
        <f t="shared" si="28"/>
        <v/>
      </c>
      <c r="O117" s="80" t="str">
        <f>IF(ISBLANK(E117),"",(VLOOKUP(X117,CenterRateTable!A:C,3,FALSE)*C117)+((VLOOKUP(X117,CenterRateTable!A:C,3,FALSE)/2*D117)))</f>
        <v/>
      </c>
      <c r="P117" s="81" t="str">
        <f t="shared" si="29"/>
        <v/>
      </c>
      <c r="Q117" s="80" t="str">
        <f t="shared" si="30"/>
        <v/>
      </c>
      <c r="R117" s="80" t="str">
        <f t="shared" si="25"/>
        <v/>
      </c>
      <c r="S117" s="81" t="str">
        <f t="shared" si="26"/>
        <v/>
      </c>
      <c r="T117" s="123" t="str">
        <f t="shared" si="31"/>
        <v/>
      </c>
      <c r="U117" s="124" t="str">
        <f t="shared" si="27"/>
        <v/>
      </c>
      <c r="V117" s="95"/>
      <c r="W117" s="15" t="str">
        <f t="shared" si="22"/>
        <v/>
      </c>
      <c r="X117" s="15" t="str">
        <f t="shared" si="23"/>
        <v/>
      </c>
    </row>
    <row r="118" spans="1:24" x14ac:dyDescent="0.25">
      <c r="A118" s="102"/>
      <c r="B118" s="18"/>
      <c r="C118" s="103"/>
      <c r="D118" s="103"/>
      <c r="E118" s="104"/>
      <c r="F118" s="136"/>
      <c r="G118" s="70" t="str">
        <f>IF(ISBLANK(E118),"",VLOOKUP(W118,CenterRateTable!A:C,2,FALSE))</f>
        <v/>
      </c>
      <c r="H118" s="71" t="str">
        <f t="shared" si="18"/>
        <v/>
      </c>
      <c r="I118" s="71" t="str">
        <f t="shared" si="19"/>
        <v/>
      </c>
      <c r="J118" s="71" t="str">
        <f t="shared" si="20"/>
        <v/>
      </c>
      <c r="K118" s="71" t="str">
        <f t="shared" si="21"/>
        <v/>
      </c>
      <c r="L118" s="81" t="str">
        <f t="shared" si="24"/>
        <v/>
      </c>
      <c r="M118" s="79" t="str">
        <f>IF(ISBLANK(E118),"",VLOOKUP(W118,CenterRateTable!A:C,3,FALSE))</f>
        <v/>
      </c>
      <c r="N118" s="80" t="str">
        <f t="shared" si="28"/>
        <v/>
      </c>
      <c r="O118" s="80" t="str">
        <f>IF(ISBLANK(E118),"",(VLOOKUP(X118,CenterRateTable!A:C,3,FALSE)*C118)+((VLOOKUP(X118,CenterRateTable!A:C,3,FALSE)/2*D118)))</f>
        <v/>
      </c>
      <c r="P118" s="81" t="str">
        <f t="shared" si="29"/>
        <v/>
      </c>
      <c r="Q118" s="80" t="str">
        <f t="shared" si="30"/>
        <v/>
      </c>
      <c r="R118" s="80" t="str">
        <f t="shared" si="25"/>
        <v/>
      </c>
      <c r="S118" s="81" t="str">
        <f t="shared" si="26"/>
        <v/>
      </c>
      <c r="T118" s="123" t="str">
        <f t="shared" si="31"/>
        <v/>
      </c>
      <c r="U118" s="124" t="str">
        <f t="shared" si="27"/>
        <v/>
      </c>
      <c r="V118" s="95"/>
      <c r="W118" s="15" t="str">
        <f t="shared" si="22"/>
        <v/>
      </c>
      <c r="X118" s="15" t="str">
        <f t="shared" si="23"/>
        <v/>
      </c>
    </row>
    <row r="119" spans="1:24" x14ac:dyDescent="0.25">
      <c r="A119" s="102"/>
      <c r="B119" s="18"/>
      <c r="C119" s="103"/>
      <c r="D119" s="103"/>
      <c r="E119" s="104"/>
      <c r="F119" s="136"/>
      <c r="G119" s="70" t="str">
        <f>IF(ISBLANK(E119),"",VLOOKUP(W119,CenterRateTable!A:C,2,FALSE))</f>
        <v/>
      </c>
      <c r="H119" s="71" t="str">
        <f t="shared" si="18"/>
        <v/>
      </c>
      <c r="I119" s="71" t="str">
        <f t="shared" si="19"/>
        <v/>
      </c>
      <c r="J119" s="71" t="str">
        <f t="shared" si="20"/>
        <v/>
      </c>
      <c r="K119" s="71" t="str">
        <f t="shared" si="21"/>
        <v/>
      </c>
      <c r="L119" s="81" t="str">
        <f t="shared" si="24"/>
        <v/>
      </c>
      <c r="M119" s="79" t="str">
        <f>IF(ISBLANK(E119),"",VLOOKUP(W119,CenterRateTable!A:C,3,FALSE))</f>
        <v/>
      </c>
      <c r="N119" s="80" t="str">
        <f t="shared" si="28"/>
        <v/>
      </c>
      <c r="O119" s="80" t="str">
        <f>IF(ISBLANK(E119),"",(VLOOKUP(X119,CenterRateTable!A:C,3,FALSE)*C119)+((VLOOKUP(X119,CenterRateTable!A:C,3,FALSE)/2*D119)))</f>
        <v/>
      </c>
      <c r="P119" s="81" t="str">
        <f t="shared" si="29"/>
        <v/>
      </c>
      <c r="Q119" s="80" t="str">
        <f t="shared" si="30"/>
        <v/>
      </c>
      <c r="R119" s="80" t="str">
        <f t="shared" si="25"/>
        <v/>
      </c>
      <c r="S119" s="81" t="str">
        <f t="shared" si="26"/>
        <v/>
      </c>
      <c r="T119" s="123" t="str">
        <f t="shared" si="31"/>
        <v/>
      </c>
      <c r="U119" s="124" t="str">
        <f t="shared" si="27"/>
        <v/>
      </c>
      <c r="V119" s="95"/>
      <c r="W119" s="15" t="str">
        <f t="shared" si="22"/>
        <v/>
      </c>
      <c r="X119" s="15" t="str">
        <f t="shared" si="23"/>
        <v/>
      </c>
    </row>
    <row r="120" spans="1:24" x14ac:dyDescent="0.25">
      <c r="A120" s="102"/>
      <c r="B120" s="18"/>
      <c r="C120" s="103"/>
      <c r="D120" s="103"/>
      <c r="E120" s="104"/>
      <c r="F120" s="136"/>
      <c r="G120" s="70" t="str">
        <f>IF(ISBLANK(E120),"",VLOOKUP(W120,CenterRateTable!A:C,2,FALSE))</f>
        <v/>
      </c>
      <c r="H120" s="71" t="str">
        <f t="shared" si="18"/>
        <v/>
      </c>
      <c r="I120" s="71" t="str">
        <f t="shared" si="19"/>
        <v/>
      </c>
      <c r="J120" s="71" t="str">
        <f t="shared" si="20"/>
        <v/>
      </c>
      <c r="K120" s="71" t="str">
        <f t="shared" si="21"/>
        <v/>
      </c>
      <c r="L120" s="81" t="str">
        <f t="shared" si="24"/>
        <v/>
      </c>
      <c r="M120" s="79" t="str">
        <f>IF(ISBLANK(E120),"",VLOOKUP(W120,CenterRateTable!A:C,3,FALSE))</f>
        <v/>
      </c>
      <c r="N120" s="80" t="str">
        <f t="shared" si="28"/>
        <v/>
      </c>
      <c r="O120" s="80" t="str">
        <f>IF(ISBLANK(E120),"",(VLOOKUP(X120,CenterRateTable!A:C,3,FALSE)*C120)+((VLOOKUP(X120,CenterRateTable!A:C,3,FALSE)/2*D120)))</f>
        <v/>
      </c>
      <c r="P120" s="81" t="str">
        <f t="shared" si="29"/>
        <v/>
      </c>
      <c r="Q120" s="80" t="str">
        <f t="shared" si="30"/>
        <v/>
      </c>
      <c r="R120" s="80" t="str">
        <f t="shared" si="25"/>
        <v/>
      </c>
      <c r="S120" s="81" t="str">
        <f t="shared" si="26"/>
        <v/>
      </c>
      <c r="T120" s="123" t="str">
        <f t="shared" si="31"/>
        <v/>
      </c>
      <c r="U120" s="124" t="str">
        <f t="shared" si="27"/>
        <v/>
      </c>
      <c r="V120" s="95"/>
      <c r="W120" s="15" t="str">
        <f t="shared" si="22"/>
        <v/>
      </c>
      <c r="X120" s="15" t="str">
        <f t="shared" si="23"/>
        <v/>
      </c>
    </row>
    <row r="121" spans="1:24" x14ac:dyDescent="0.25">
      <c r="A121" s="102"/>
      <c r="B121" s="18"/>
      <c r="C121" s="103"/>
      <c r="D121" s="103"/>
      <c r="E121" s="104"/>
      <c r="F121" s="136"/>
      <c r="G121" s="70" t="str">
        <f>IF(ISBLANK(E121),"",VLOOKUP(W121,CenterRateTable!A:C,2,FALSE))</f>
        <v/>
      </c>
      <c r="H121" s="71" t="str">
        <f t="shared" si="18"/>
        <v/>
      </c>
      <c r="I121" s="71" t="str">
        <f t="shared" si="19"/>
        <v/>
      </c>
      <c r="J121" s="71" t="str">
        <f t="shared" si="20"/>
        <v/>
      </c>
      <c r="K121" s="71" t="str">
        <f t="shared" si="21"/>
        <v/>
      </c>
      <c r="L121" s="81" t="str">
        <f t="shared" si="24"/>
        <v/>
      </c>
      <c r="M121" s="79" t="str">
        <f>IF(ISBLANK(E121),"",VLOOKUP(W121,CenterRateTable!A:C,3,FALSE))</f>
        <v/>
      </c>
      <c r="N121" s="80" t="str">
        <f t="shared" si="28"/>
        <v/>
      </c>
      <c r="O121" s="80" t="str">
        <f>IF(ISBLANK(E121),"",(VLOOKUP(X121,CenterRateTable!A:C,3,FALSE)*C121)+((VLOOKUP(X121,CenterRateTable!A:C,3,FALSE)/2*D121)))</f>
        <v/>
      </c>
      <c r="P121" s="81" t="str">
        <f t="shared" si="29"/>
        <v/>
      </c>
      <c r="Q121" s="80" t="str">
        <f t="shared" si="30"/>
        <v/>
      </c>
      <c r="R121" s="80" t="str">
        <f t="shared" si="25"/>
        <v/>
      </c>
      <c r="S121" s="81" t="str">
        <f t="shared" si="26"/>
        <v/>
      </c>
      <c r="T121" s="123" t="str">
        <f t="shared" si="31"/>
        <v/>
      </c>
      <c r="U121" s="124" t="str">
        <f t="shared" si="27"/>
        <v/>
      </c>
      <c r="V121" s="95"/>
      <c r="W121" s="15" t="str">
        <f t="shared" si="22"/>
        <v/>
      </c>
      <c r="X121" s="15" t="str">
        <f t="shared" si="23"/>
        <v/>
      </c>
    </row>
    <row r="122" spans="1:24" x14ac:dyDescent="0.25">
      <c r="A122" s="102"/>
      <c r="B122" s="18"/>
      <c r="C122" s="103"/>
      <c r="D122" s="103"/>
      <c r="E122" s="104"/>
      <c r="F122" s="136"/>
      <c r="G122" s="70" t="str">
        <f>IF(ISBLANK(E122),"",VLOOKUP(W122,CenterRateTable!A:C,2,FALSE))</f>
        <v/>
      </c>
      <c r="H122" s="71" t="str">
        <f t="shared" si="18"/>
        <v/>
      </c>
      <c r="I122" s="71" t="str">
        <f t="shared" si="19"/>
        <v/>
      </c>
      <c r="J122" s="71" t="str">
        <f t="shared" si="20"/>
        <v/>
      </c>
      <c r="K122" s="71" t="str">
        <f t="shared" si="21"/>
        <v/>
      </c>
      <c r="L122" s="81" t="str">
        <f t="shared" si="24"/>
        <v/>
      </c>
      <c r="M122" s="79" t="str">
        <f>IF(ISBLANK(E122),"",VLOOKUP(W122,CenterRateTable!A:C,3,FALSE))</f>
        <v/>
      </c>
      <c r="N122" s="80" t="str">
        <f t="shared" si="28"/>
        <v/>
      </c>
      <c r="O122" s="80" t="str">
        <f>IF(ISBLANK(E122),"",(VLOOKUP(X122,CenterRateTable!A:C,3,FALSE)*C122)+((VLOOKUP(X122,CenterRateTable!A:C,3,FALSE)/2*D122)))</f>
        <v/>
      </c>
      <c r="P122" s="81" t="str">
        <f t="shared" si="29"/>
        <v/>
      </c>
      <c r="Q122" s="80" t="str">
        <f t="shared" si="30"/>
        <v/>
      </c>
      <c r="R122" s="80" t="str">
        <f t="shared" si="25"/>
        <v/>
      </c>
      <c r="S122" s="81" t="str">
        <f t="shared" si="26"/>
        <v/>
      </c>
      <c r="T122" s="123" t="str">
        <f t="shared" si="31"/>
        <v/>
      </c>
      <c r="U122" s="124" t="str">
        <f t="shared" si="27"/>
        <v/>
      </c>
      <c r="V122" s="95"/>
      <c r="W122" s="15" t="str">
        <f t="shared" si="22"/>
        <v/>
      </c>
      <c r="X122" s="15" t="str">
        <f t="shared" si="23"/>
        <v/>
      </c>
    </row>
    <row r="123" spans="1:24" x14ac:dyDescent="0.25">
      <c r="A123" s="102"/>
      <c r="B123" s="18"/>
      <c r="C123" s="103"/>
      <c r="D123" s="103"/>
      <c r="E123" s="104"/>
      <c r="F123" s="136"/>
      <c r="G123" s="70" t="str">
        <f>IF(ISBLANK(E123),"",VLOOKUP(W123,CenterRateTable!A:C,2,FALSE))</f>
        <v/>
      </c>
      <c r="H123" s="71" t="str">
        <f t="shared" si="18"/>
        <v/>
      </c>
      <c r="I123" s="71" t="str">
        <f t="shared" si="19"/>
        <v/>
      </c>
      <c r="J123" s="71" t="str">
        <f t="shared" si="20"/>
        <v/>
      </c>
      <c r="K123" s="71" t="str">
        <f t="shared" si="21"/>
        <v/>
      </c>
      <c r="L123" s="81" t="str">
        <f t="shared" si="24"/>
        <v/>
      </c>
      <c r="M123" s="79" t="str">
        <f>IF(ISBLANK(E123),"",VLOOKUP(W123,CenterRateTable!A:C,3,FALSE))</f>
        <v/>
      </c>
      <c r="N123" s="80" t="str">
        <f t="shared" si="28"/>
        <v/>
      </c>
      <c r="O123" s="80" t="str">
        <f>IF(ISBLANK(E123),"",(VLOOKUP(X123,CenterRateTable!A:C,3,FALSE)*C123)+((VLOOKUP(X123,CenterRateTable!A:C,3,FALSE)/2*D123)))</f>
        <v/>
      </c>
      <c r="P123" s="81" t="str">
        <f t="shared" si="29"/>
        <v/>
      </c>
      <c r="Q123" s="80" t="str">
        <f t="shared" si="30"/>
        <v/>
      </c>
      <c r="R123" s="80" t="str">
        <f t="shared" si="25"/>
        <v/>
      </c>
      <c r="S123" s="81" t="str">
        <f t="shared" si="26"/>
        <v/>
      </c>
      <c r="T123" s="123" t="str">
        <f t="shared" si="31"/>
        <v/>
      </c>
      <c r="U123" s="124" t="str">
        <f t="shared" si="27"/>
        <v/>
      </c>
      <c r="V123" s="95"/>
      <c r="W123" s="15" t="str">
        <f t="shared" si="22"/>
        <v/>
      </c>
      <c r="X123" s="15" t="str">
        <f t="shared" si="23"/>
        <v/>
      </c>
    </row>
    <row r="124" spans="1:24" x14ac:dyDescent="0.25">
      <c r="A124" s="102"/>
      <c r="B124" s="18"/>
      <c r="C124" s="103"/>
      <c r="D124" s="103"/>
      <c r="E124" s="104"/>
      <c r="F124" s="136"/>
      <c r="G124" s="70" t="str">
        <f>IF(ISBLANK(E124),"",VLOOKUP(W124,CenterRateTable!A:C,2,FALSE))</f>
        <v/>
      </c>
      <c r="H124" s="71" t="str">
        <f t="shared" si="18"/>
        <v/>
      </c>
      <c r="I124" s="71" t="str">
        <f t="shared" si="19"/>
        <v/>
      </c>
      <c r="J124" s="71" t="str">
        <f t="shared" si="20"/>
        <v/>
      </c>
      <c r="K124" s="71" t="str">
        <f t="shared" si="21"/>
        <v/>
      </c>
      <c r="L124" s="81" t="str">
        <f t="shared" si="24"/>
        <v/>
      </c>
      <c r="M124" s="79" t="str">
        <f>IF(ISBLANK(E124),"",VLOOKUP(W124,CenterRateTable!A:C,3,FALSE))</f>
        <v/>
      </c>
      <c r="N124" s="80" t="str">
        <f t="shared" si="28"/>
        <v/>
      </c>
      <c r="O124" s="80" t="str">
        <f>IF(ISBLANK(E124),"",(VLOOKUP(X124,CenterRateTable!A:C,3,FALSE)*C124)+((VLOOKUP(X124,CenterRateTable!A:C,3,FALSE)/2*D124)))</f>
        <v/>
      </c>
      <c r="P124" s="81" t="str">
        <f t="shared" si="29"/>
        <v/>
      </c>
      <c r="Q124" s="80" t="str">
        <f t="shared" si="30"/>
        <v/>
      </c>
      <c r="R124" s="80" t="str">
        <f t="shared" si="25"/>
        <v/>
      </c>
      <c r="S124" s="81" t="str">
        <f t="shared" si="26"/>
        <v/>
      </c>
      <c r="T124" s="123" t="str">
        <f t="shared" si="31"/>
        <v/>
      </c>
      <c r="U124" s="124" t="str">
        <f t="shared" si="27"/>
        <v/>
      </c>
      <c r="V124" s="95"/>
      <c r="W124" s="15" t="str">
        <f t="shared" si="22"/>
        <v/>
      </c>
      <c r="X124" s="15" t="str">
        <f t="shared" si="23"/>
        <v/>
      </c>
    </row>
    <row r="125" spans="1:24" x14ac:dyDescent="0.25">
      <c r="A125" s="102"/>
      <c r="B125" s="18"/>
      <c r="C125" s="103"/>
      <c r="D125" s="103"/>
      <c r="E125" s="104"/>
      <c r="F125" s="136"/>
      <c r="G125" s="70" t="str">
        <f>IF(ISBLANK(E125),"",VLOOKUP(W125,CenterRateTable!A:C,2,FALSE))</f>
        <v/>
      </c>
      <c r="H125" s="71" t="str">
        <f t="shared" ref="H125:H188" si="32">IF(ISBLANK(E125),"",(G125/2))</f>
        <v/>
      </c>
      <c r="I125" s="71" t="str">
        <f t="shared" ref="I125:I188" si="33">IF(ISBLANK(E125),"",(G125*C125))</f>
        <v/>
      </c>
      <c r="J125" s="71" t="str">
        <f t="shared" ref="J125:J188" si="34">IF(ISBLANK(E125),"",(H125*D125))</f>
        <v/>
      </c>
      <c r="K125" s="71" t="str">
        <f t="shared" ref="K125:K188" si="35">IF(ISBLANK(E125),"",(I125+J125))</f>
        <v/>
      </c>
      <c r="L125" s="81" t="str">
        <f t="shared" si="24"/>
        <v/>
      </c>
      <c r="M125" s="79" t="str">
        <f>IF(ISBLANK(E125),"",VLOOKUP(W125,CenterRateTable!A:C,3,FALSE))</f>
        <v/>
      </c>
      <c r="N125" s="80" t="str">
        <f t="shared" si="28"/>
        <v/>
      </c>
      <c r="O125" s="80" t="str">
        <f>IF(ISBLANK(E125),"",(VLOOKUP(X125,CenterRateTable!A:C,3,FALSE)*C125)+((VLOOKUP(X125,CenterRateTable!A:C,3,FALSE)/2*D125)))</f>
        <v/>
      </c>
      <c r="P125" s="81" t="str">
        <f t="shared" si="29"/>
        <v/>
      </c>
      <c r="Q125" s="80" t="str">
        <f t="shared" si="30"/>
        <v/>
      </c>
      <c r="R125" s="80" t="str">
        <f t="shared" si="25"/>
        <v/>
      </c>
      <c r="S125" s="81" t="str">
        <f t="shared" si="26"/>
        <v/>
      </c>
      <c r="T125" s="123" t="str">
        <f t="shared" si="31"/>
        <v/>
      </c>
      <c r="U125" s="124" t="str">
        <f t="shared" si="27"/>
        <v/>
      </c>
      <c r="V125" s="95"/>
      <c r="W125" s="15" t="str">
        <f t="shared" si="22"/>
        <v/>
      </c>
      <c r="X125" s="15" t="str">
        <f t="shared" si="23"/>
        <v/>
      </c>
    </row>
    <row r="126" spans="1:24" x14ac:dyDescent="0.25">
      <c r="A126" s="102"/>
      <c r="B126" s="18"/>
      <c r="C126" s="103"/>
      <c r="D126" s="103"/>
      <c r="E126" s="104"/>
      <c r="F126" s="136"/>
      <c r="G126" s="70" t="str">
        <f>IF(ISBLANK(E126),"",VLOOKUP(W126,CenterRateTable!A:C,2,FALSE))</f>
        <v/>
      </c>
      <c r="H126" s="71" t="str">
        <f t="shared" si="32"/>
        <v/>
      </c>
      <c r="I126" s="71" t="str">
        <f t="shared" si="33"/>
        <v/>
      </c>
      <c r="J126" s="71" t="str">
        <f t="shared" si="34"/>
        <v/>
      </c>
      <c r="K126" s="71" t="str">
        <f t="shared" si="35"/>
        <v/>
      </c>
      <c r="L126" s="81" t="str">
        <f t="shared" si="24"/>
        <v/>
      </c>
      <c r="M126" s="79" t="str">
        <f>IF(ISBLANK(E126),"",VLOOKUP(W126,CenterRateTable!A:C,3,FALSE))</f>
        <v/>
      </c>
      <c r="N126" s="80" t="str">
        <f t="shared" si="28"/>
        <v/>
      </c>
      <c r="O126" s="80" t="str">
        <f>IF(ISBLANK(E126),"",(VLOOKUP(X126,CenterRateTable!A:C,3,FALSE)*C126)+((VLOOKUP(X126,CenterRateTable!A:C,3,FALSE)/2*D126)))</f>
        <v/>
      </c>
      <c r="P126" s="81" t="str">
        <f t="shared" si="29"/>
        <v/>
      </c>
      <c r="Q126" s="80" t="str">
        <f t="shared" si="30"/>
        <v/>
      </c>
      <c r="R126" s="80" t="str">
        <f t="shared" si="25"/>
        <v/>
      </c>
      <c r="S126" s="81" t="str">
        <f t="shared" si="26"/>
        <v/>
      </c>
      <c r="T126" s="123" t="str">
        <f t="shared" si="31"/>
        <v/>
      </c>
      <c r="U126" s="124" t="str">
        <f t="shared" si="27"/>
        <v/>
      </c>
      <c r="V126" s="95"/>
      <c r="W126" s="15" t="str">
        <f t="shared" si="22"/>
        <v/>
      </c>
      <c r="X126" s="15" t="str">
        <f t="shared" si="23"/>
        <v/>
      </c>
    </row>
    <row r="127" spans="1:24" x14ac:dyDescent="0.25">
      <c r="A127" s="102"/>
      <c r="B127" s="18"/>
      <c r="C127" s="103"/>
      <c r="D127" s="103"/>
      <c r="E127" s="104"/>
      <c r="F127" s="136"/>
      <c r="G127" s="70" t="str">
        <f>IF(ISBLANK(E127),"",VLOOKUP(W127,CenterRateTable!A:C,2,FALSE))</f>
        <v/>
      </c>
      <c r="H127" s="71" t="str">
        <f t="shared" si="32"/>
        <v/>
      </c>
      <c r="I127" s="71" t="str">
        <f t="shared" si="33"/>
        <v/>
      </c>
      <c r="J127" s="71" t="str">
        <f t="shared" si="34"/>
        <v/>
      </c>
      <c r="K127" s="71" t="str">
        <f t="shared" si="35"/>
        <v/>
      </c>
      <c r="L127" s="81" t="str">
        <f t="shared" si="24"/>
        <v/>
      </c>
      <c r="M127" s="79" t="str">
        <f>IF(ISBLANK(E127),"",VLOOKUP(W127,CenterRateTable!A:C,3,FALSE))</f>
        <v/>
      </c>
      <c r="N127" s="80" t="str">
        <f t="shared" si="28"/>
        <v/>
      </c>
      <c r="O127" s="80" t="str">
        <f>IF(ISBLANK(E127),"",(VLOOKUP(X127,CenterRateTable!A:C,3,FALSE)*C127)+((VLOOKUP(X127,CenterRateTable!A:C,3,FALSE)/2*D127)))</f>
        <v/>
      </c>
      <c r="P127" s="81" t="str">
        <f t="shared" si="29"/>
        <v/>
      </c>
      <c r="Q127" s="80" t="str">
        <f t="shared" si="30"/>
        <v/>
      </c>
      <c r="R127" s="80" t="str">
        <f t="shared" si="25"/>
        <v/>
      </c>
      <c r="S127" s="81" t="str">
        <f t="shared" si="26"/>
        <v/>
      </c>
      <c r="T127" s="123" t="str">
        <f t="shared" si="31"/>
        <v/>
      </c>
      <c r="U127" s="124" t="str">
        <f t="shared" si="27"/>
        <v/>
      </c>
      <c r="V127" s="95"/>
      <c r="W127" s="15" t="str">
        <f t="shared" si="22"/>
        <v/>
      </c>
      <c r="X127" s="15" t="str">
        <f t="shared" si="23"/>
        <v/>
      </c>
    </row>
    <row r="128" spans="1:24" x14ac:dyDescent="0.25">
      <c r="A128" s="102"/>
      <c r="B128" s="18"/>
      <c r="C128" s="103"/>
      <c r="D128" s="103"/>
      <c r="E128" s="104"/>
      <c r="F128" s="136"/>
      <c r="G128" s="70" t="str">
        <f>IF(ISBLANK(E128),"",VLOOKUP(W128,CenterRateTable!A:C,2,FALSE))</f>
        <v/>
      </c>
      <c r="H128" s="71" t="str">
        <f t="shared" si="32"/>
        <v/>
      </c>
      <c r="I128" s="71" t="str">
        <f t="shared" si="33"/>
        <v/>
      </c>
      <c r="J128" s="71" t="str">
        <f t="shared" si="34"/>
        <v/>
      </c>
      <c r="K128" s="71" t="str">
        <f t="shared" si="35"/>
        <v/>
      </c>
      <c r="L128" s="81" t="str">
        <f t="shared" si="24"/>
        <v/>
      </c>
      <c r="M128" s="79" t="str">
        <f>IF(ISBLANK(E128),"",VLOOKUP(W128,CenterRateTable!A:C,3,FALSE))</f>
        <v/>
      </c>
      <c r="N128" s="80" t="str">
        <f t="shared" si="28"/>
        <v/>
      </c>
      <c r="O128" s="80" t="str">
        <f>IF(ISBLANK(E128),"",(VLOOKUP(X128,CenterRateTable!A:C,3,FALSE)*C128)+((VLOOKUP(X128,CenterRateTable!A:C,3,FALSE)/2*D128)))</f>
        <v/>
      </c>
      <c r="P128" s="81" t="str">
        <f t="shared" si="29"/>
        <v/>
      </c>
      <c r="Q128" s="80" t="str">
        <f t="shared" si="30"/>
        <v/>
      </c>
      <c r="R128" s="80" t="str">
        <f t="shared" si="25"/>
        <v/>
      </c>
      <c r="S128" s="81" t="str">
        <f t="shared" si="26"/>
        <v/>
      </c>
      <c r="T128" s="123" t="str">
        <f t="shared" si="31"/>
        <v/>
      </c>
      <c r="U128" s="124" t="str">
        <f t="shared" si="27"/>
        <v/>
      </c>
      <c r="V128" s="95"/>
      <c r="W128" s="15" t="str">
        <f t="shared" si="22"/>
        <v/>
      </c>
      <c r="X128" s="15" t="str">
        <f t="shared" si="23"/>
        <v/>
      </c>
    </row>
    <row r="129" spans="1:24" x14ac:dyDescent="0.25">
      <c r="A129" s="102"/>
      <c r="B129" s="18"/>
      <c r="C129" s="103"/>
      <c r="D129" s="103"/>
      <c r="E129" s="104"/>
      <c r="F129" s="136"/>
      <c r="G129" s="70" t="str">
        <f>IF(ISBLANK(E129),"",VLOOKUP(W129,CenterRateTable!A:C,2,FALSE))</f>
        <v/>
      </c>
      <c r="H129" s="71" t="str">
        <f t="shared" si="32"/>
        <v/>
      </c>
      <c r="I129" s="71" t="str">
        <f t="shared" si="33"/>
        <v/>
      </c>
      <c r="J129" s="71" t="str">
        <f t="shared" si="34"/>
        <v/>
      </c>
      <c r="K129" s="71" t="str">
        <f t="shared" si="35"/>
        <v/>
      </c>
      <c r="L129" s="81" t="str">
        <f t="shared" si="24"/>
        <v/>
      </c>
      <c r="M129" s="79" t="str">
        <f>IF(ISBLANK(E129),"",VLOOKUP(W129,CenterRateTable!A:C,3,FALSE))</f>
        <v/>
      </c>
      <c r="N129" s="80" t="str">
        <f t="shared" si="28"/>
        <v/>
      </c>
      <c r="O129" s="80" t="str">
        <f>IF(ISBLANK(E129),"",(VLOOKUP(X129,CenterRateTable!A:C,3,FALSE)*C129)+((VLOOKUP(X129,CenterRateTable!A:C,3,FALSE)/2*D129)))</f>
        <v/>
      </c>
      <c r="P129" s="81" t="str">
        <f t="shared" si="29"/>
        <v/>
      </c>
      <c r="Q129" s="80" t="str">
        <f t="shared" si="30"/>
        <v/>
      </c>
      <c r="R129" s="80" t="str">
        <f t="shared" si="25"/>
        <v/>
      </c>
      <c r="S129" s="81" t="str">
        <f t="shared" si="26"/>
        <v/>
      </c>
      <c r="T129" s="123" t="str">
        <f t="shared" si="31"/>
        <v/>
      </c>
      <c r="U129" s="124" t="str">
        <f t="shared" si="27"/>
        <v/>
      </c>
      <c r="V129" s="95"/>
      <c r="W129" s="15" t="str">
        <f t="shared" si="22"/>
        <v/>
      </c>
      <c r="X129" s="15" t="str">
        <f t="shared" si="23"/>
        <v/>
      </c>
    </row>
    <row r="130" spans="1:24" x14ac:dyDescent="0.25">
      <c r="A130" s="102"/>
      <c r="B130" s="18"/>
      <c r="C130" s="103"/>
      <c r="D130" s="103"/>
      <c r="E130" s="104"/>
      <c r="F130" s="136"/>
      <c r="G130" s="70" t="str">
        <f>IF(ISBLANK(E130),"",VLOOKUP(W130,CenterRateTable!A:C,2,FALSE))</f>
        <v/>
      </c>
      <c r="H130" s="71" t="str">
        <f t="shared" si="32"/>
        <v/>
      </c>
      <c r="I130" s="71" t="str">
        <f t="shared" si="33"/>
        <v/>
      </c>
      <c r="J130" s="71" t="str">
        <f t="shared" si="34"/>
        <v/>
      </c>
      <c r="K130" s="71" t="str">
        <f t="shared" si="35"/>
        <v/>
      </c>
      <c r="L130" s="81" t="str">
        <f t="shared" si="24"/>
        <v/>
      </c>
      <c r="M130" s="79" t="str">
        <f>IF(ISBLANK(E130),"",VLOOKUP(W130,CenterRateTable!A:C,3,FALSE))</f>
        <v/>
      </c>
      <c r="N130" s="80" t="str">
        <f t="shared" si="28"/>
        <v/>
      </c>
      <c r="O130" s="80" t="str">
        <f>IF(ISBLANK(E130),"",(VLOOKUP(X130,CenterRateTable!A:C,3,FALSE)*C130)+((VLOOKUP(X130,CenterRateTable!A:C,3,FALSE)/2*D130)))</f>
        <v/>
      </c>
      <c r="P130" s="81" t="str">
        <f t="shared" si="29"/>
        <v/>
      </c>
      <c r="Q130" s="80" t="str">
        <f t="shared" si="30"/>
        <v/>
      </c>
      <c r="R130" s="80" t="str">
        <f t="shared" si="25"/>
        <v/>
      </c>
      <c r="S130" s="81" t="str">
        <f t="shared" si="26"/>
        <v/>
      </c>
      <c r="T130" s="123" t="str">
        <f t="shared" si="31"/>
        <v/>
      </c>
      <c r="U130" s="124" t="str">
        <f t="shared" si="27"/>
        <v/>
      </c>
      <c r="V130" s="95"/>
      <c r="W130" s="15" t="str">
        <f t="shared" si="22"/>
        <v/>
      </c>
      <c r="X130" s="15" t="str">
        <f t="shared" si="23"/>
        <v/>
      </c>
    </row>
    <row r="131" spans="1:24" x14ac:dyDescent="0.25">
      <c r="A131" s="102"/>
      <c r="B131" s="18"/>
      <c r="C131" s="103"/>
      <c r="D131" s="103"/>
      <c r="E131" s="104"/>
      <c r="F131" s="136"/>
      <c r="G131" s="70" t="str">
        <f>IF(ISBLANK(E131),"",VLOOKUP(W131,CenterRateTable!A:C,2,FALSE))</f>
        <v/>
      </c>
      <c r="H131" s="71" t="str">
        <f t="shared" si="32"/>
        <v/>
      </c>
      <c r="I131" s="71" t="str">
        <f t="shared" si="33"/>
        <v/>
      </c>
      <c r="J131" s="71" t="str">
        <f t="shared" si="34"/>
        <v/>
      </c>
      <c r="K131" s="71" t="str">
        <f t="shared" si="35"/>
        <v/>
      </c>
      <c r="L131" s="81" t="str">
        <f t="shared" si="24"/>
        <v/>
      </c>
      <c r="M131" s="79" t="str">
        <f>IF(ISBLANK(E131),"",VLOOKUP(W131,CenterRateTable!A:C,3,FALSE))</f>
        <v/>
      </c>
      <c r="N131" s="80" t="str">
        <f t="shared" si="28"/>
        <v/>
      </c>
      <c r="O131" s="80" t="str">
        <f>IF(ISBLANK(E131),"",(VLOOKUP(X131,CenterRateTable!A:C,3,FALSE)*C131)+((VLOOKUP(X131,CenterRateTable!A:C,3,FALSE)/2*D131)))</f>
        <v/>
      </c>
      <c r="P131" s="81" t="str">
        <f t="shared" si="29"/>
        <v/>
      </c>
      <c r="Q131" s="80" t="str">
        <f t="shared" si="30"/>
        <v/>
      </c>
      <c r="R131" s="80" t="str">
        <f t="shared" si="25"/>
        <v/>
      </c>
      <c r="S131" s="81" t="str">
        <f t="shared" si="26"/>
        <v/>
      </c>
      <c r="T131" s="123" t="str">
        <f t="shared" si="31"/>
        <v/>
      </c>
      <c r="U131" s="124" t="str">
        <f t="shared" si="27"/>
        <v/>
      </c>
      <c r="V131" s="95"/>
      <c r="W131" s="15" t="str">
        <f t="shared" si="22"/>
        <v/>
      </c>
      <c r="X131" s="15" t="str">
        <f t="shared" si="23"/>
        <v/>
      </c>
    </row>
    <row r="132" spans="1:24" x14ac:dyDescent="0.25">
      <c r="A132" s="102"/>
      <c r="B132" s="18"/>
      <c r="C132" s="103"/>
      <c r="D132" s="103"/>
      <c r="E132" s="104"/>
      <c r="F132" s="136"/>
      <c r="G132" s="70" t="str">
        <f>IF(ISBLANK(E132),"",VLOOKUP(W132,CenterRateTable!A:C,2,FALSE))</f>
        <v/>
      </c>
      <c r="H132" s="71" t="str">
        <f t="shared" si="32"/>
        <v/>
      </c>
      <c r="I132" s="71" t="str">
        <f t="shared" si="33"/>
        <v/>
      </c>
      <c r="J132" s="71" t="str">
        <f t="shared" si="34"/>
        <v/>
      </c>
      <c r="K132" s="71" t="str">
        <f t="shared" si="35"/>
        <v/>
      </c>
      <c r="L132" s="81" t="str">
        <f t="shared" si="24"/>
        <v/>
      </c>
      <c r="M132" s="79" t="str">
        <f>IF(ISBLANK(E132),"",VLOOKUP(W132,CenterRateTable!A:C,3,FALSE))</f>
        <v/>
      </c>
      <c r="N132" s="80" t="str">
        <f t="shared" si="28"/>
        <v/>
      </c>
      <c r="O132" s="80" t="str">
        <f>IF(ISBLANK(E132),"",(VLOOKUP(X132,CenterRateTable!A:C,3,FALSE)*C132)+((VLOOKUP(X132,CenterRateTable!A:C,3,FALSE)/2*D132)))</f>
        <v/>
      </c>
      <c r="P132" s="81" t="str">
        <f t="shared" si="29"/>
        <v/>
      </c>
      <c r="Q132" s="80" t="str">
        <f t="shared" si="30"/>
        <v/>
      </c>
      <c r="R132" s="80" t="str">
        <f t="shared" si="25"/>
        <v/>
      </c>
      <c r="S132" s="81" t="str">
        <f t="shared" si="26"/>
        <v/>
      </c>
      <c r="T132" s="123" t="str">
        <f t="shared" si="31"/>
        <v/>
      </c>
      <c r="U132" s="124" t="str">
        <f t="shared" si="27"/>
        <v/>
      </c>
      <c r="V132" s="95"/>
      <c r="W132" s="15" t="str">
        <f t="shared" si="22"/>
        <v/>
      </c>
      <c r="X132" s="15" t="str">
        <f t="shared" si="23"/>
        <v/>
      </c>
    </row>
    <row r="133" spans="1:24" x14ac:dyDescent="0.25">
      <c r="A133" s="102"/>
      <c r="B133" s="18"/>
      <c r="C133" s="103"/>
      <c r="D133" s="103"/>
      <c r="E133" s="104"/>
      <c r="F133" s="136"/>
      <c r="G133" s="70" t="str">
        <f>IF(ISBLANK(E133),"",VLOOKUP(W133,CenterRateTable!A:C,2,FALSE))</f>
        <v/>
      </c>
      <c r="H133" s="71" t="str">
        <f t="shared" si="32"/>
        <v/>
      </c>
      <c r="I133" s="71" t="str">
        <f t="shared" si="33"/>
        <v/>
      </c>
      <c r="J133" s="71" t="str">
        <f t="shared" si="34"/>
        <v/>
      </c>
      <c r="K133" s="71" t="str">
        <f t="shared" si="35"/>
        <v/>
      </c>
      <c r="L133" s="81" t="str">
        <f t="shared" si="24"/>
        <v/>
      </c>
      <c r="M133" s="79" t="str">
        <f>IF(ISBLANK(E133),"",VLOOKUP(W133,CenterRateTable!A:C,3,FALSE))</f>
        <v/>
      </c>
      <c r="N133" s="80" t="str">
        <f t="shared" si="28"/>
        <v/>
      </c>
      <c r="O133" s="80" t="str">
        <f>IF(ISBLANK(E133),"",(VLOOKUP(X133,CenterRateTable!A:C,3,FALSE)*C133)+((VLOOKUP(X133,CenterRateTable!A:C,3,FALSE)/2*D133)))</f>
        <v/>
      </c>
      <c r="P133" s="81" t="str">
        <f t="shared" si="29"/>
        <v/>
      </c>
      <c r="Q133" s="80" t="str">
        <f t="shared" si="30"/>
        <v/>
      </c>
      <c r="R133" s="80" t="str">
        <f t="shared" si="25"/>
        <v/>
      </c>
      <c r="S133" s="81" t="str">
        <f t="shared" si="26"/>
        <v/>
      </c>
      <c r="T133" s="123" t="str">
        <f t="shared" si="31"/>
        <v/>
      </c>
      <c r="U133" s="124" t="str">
        <f t="shared" si="27"/>
        <v/>
      </c>
      <c r="V133" s="95"/>
      <c r="W133" s="15" t="str">
        <f t="shared" si="22"/>
        <v/>
      </c>
      <c r="X133" s="15" t="str">
        <f t="shared" si="23"/>
        <v/>
      </c>
    </row>
    <row r="134" spans="1:24" x14ac:dyDescent="0.25">
      <c r="A134" s="102"/>
      <c r="B134" s="18"/>
      <c r="C134" s="103"/>
      <c r="D134" s="103"/>
      <c r="E134" s="104"/>
      <c r="F134" s="136"/>
      <c r="G134" s="70" t="str">
        <f>IF(ISBLANK(E134),"",VLOOKUP(W134,CenterRateTable!A:C,2,FALSE))</f>
        <v/>
      </c>
      <c r="H134" s="71" t="str">
        <f t="shared" si="32"/>
        <v/>
      </c>
      <c r="I134" s="71" t="str">
        <f t="shared" si="33"/>
        <v/>
      </c>
      <c r="J134" s="71" t="str">
        <f t="shared" si="34"/>
        <v/>
      </c>
      <c r="K134" s="71" t="str">
        <f t="shared" si="35"/>
        <v/>
      </c>
      <c r="L134" s="81" t="str">
        <f t="shared" si="24"/>
        <v/>
      </c>
      <c r="M134" s="79" t="str">
        <f>IF(ISBLANK(E134),"",VLOOKUP(W134,CenterRateTable!A:C,3,FALSE))</f>
        <v/>
      </c>
      <c r="N134" s="80" t="str">
        <f t="shared" si="28"/>
        <v/>
      </c>
      <c r="O134" s="80" t="str">
        <f>IF(ISBLANK(E134),"",(VLOOKUP(X134,CenterRateTable!A:C,3,FALSE)*C134)+((VLOOKUP(X134,CenterRateTable!A:C,3,FALSE)/2*D134)))</f>
        <v/>
      </c>
      <c r="P134" s="81" t="str">
        <f t="shared" si="29"/>
        <v/>
      </c>
      <c r="Q134" s="80" t="str">
        <f t="shared" si="30"/>
        <v/>
      </c>
      <c r="R134" s="80" t="str">
        <f t="shared" si="25"/>
        <v/>
      </c>
      <c r="S134" s="81" t="str">
        <f t="shared" si="26"/>
        <v/>
      </c>
      <c r="T134" s="123" t="str">
        <f t="shared" si="31"/>
        <v/>
      </c>
      <c r="U134" s="124" t="str">
        <f t="shared" si="27"/>
        <v/>
      </c>
      <c r="V134" s="95"/>
      <c r="W134" s="15" t="str">
        <f t="shared" si="22"/>
        <v/>
      </c>
      <c r="X134" s="15" t="str">
        <f t="shared" si="23"/>
        <v/>
      </c>
    </row>
    <row r="135" spans="1:24" x14ac:dyDescent="0.25">
      <c r="A135" s="102"/>
      <c r="B135" s="18"/>
      <c r="C135" s="103"/>
      <c r="D135" s="103"/>
      <c r="E135" s="104"/>
      <c r="F135" s="136"/>
      <c r="G135" s="70" t="str">
        <f>IF(ISBLANK(E135),"",VLOOKUP(W135,CenterRateTable!A:C,2,FALSE))</f>
        <v/>
      </c>
      <c r="H135" s="71" t="str">
        <f t="shared" si="32"/>
        <v/>
      </c>
      <c r="I135" s="71" t="str">
        <f t="shared" si="33"/>
        <v/>
      </c>
      <c r="J135" s="71" t="str">
        <f t="shared" si="34"/>
        <v/>
      </c>
      <c r="K135" s="71" t="str">
        <f t="shared" si="35"/>
        <v/>
      </c>
      <c r="L135" s="81" t="str">
        <f t="shared" si="24"/>
        <v/>
      </c>
      <c r="M135" s="79" t="str">
        <f>IF(ISBLANK(E135),"",VLOOKUP(W135,CenterRateTable!A:C,3,FALSE))</f>
        <v/>
      </c>
      <c r="N135" s="80" t="str">
        <f t="shared" si="28"/>
        <v/>
      </c>
      <c r="O135" s="80" t="str">
        <f>IF(ISBLANK(E135),"",(VLOOKUP(X135,CenterRateTable!A:C,3,FALSE)*C135)+((VLOOKUP(X135,CenterRateTable!A:C,3,FALSE)/2*D135)))</f>
        <v/>
      </c>
      <c r="P135" s="81" t="str">
        <f t="shared" si="29"/>
        <v/>
      </c>
      <c r="Q135" s="80" t="str">
        <f t="shared" si="30"/>
        <v/>
      </c>
      <c r="R135" s="80" t="str">
        <f t="shared" si="25"/>
        <v/>
      </c>
      <c r="S135" s="81" t="str">
        <f t="shared" si="26"/>
        <v/>
      </c>
      <c r="T135" s="123" t="str">
        <f t="shared" si="31"/>
        <v/>
      </c>
      <c r="U135" s="124" t="str">
        <f t="shared" si="27"/>
        <v/>
      </c>
      <c r="V135" s="95"/>
      <c r="W135" s="15" t="str">
        <f t="shared" si="22"/>
        <v/>
      </c>
      <c r="X135" s="15" t="str">
        <f t="shared" si="23"/>
        <v/>
      </c>
    </row>
    <row r="136" spans="1:24" x14ac:dyDescent="0.25">
      <c r="A136" s="102"/>
      <c r="B136" s="18"/>
      <c r="C136" s="103"/>
      <c r="D136" s="103"/>
      <c r="E136" s="104"/>
      <c r="F136" s="136"/>
      <c r="G136" s="70" t="str">
        <f>IF(ISBLANK(E136),"",VLOOKUP(W136,CenterRateTable!A:C,2,FALSE))</f>
        <v/>
      </c>
      <c r="H136" s="71" t="str">
        <f t="shared" si="32"/>
        <v/>
      </c>
      <c r="I136" s="71" t="str">
        <f t="shared" si="33"/>
        <v/>
      </c>
      <c r="J136" s="71" t="str">
        <f t="shared" si="34"/>
        <v/>
      </c>
      <c r="K136" s="71" t="str">
        <f t="shared" si="35"/>
        <v/>
      </c>
      <c r="L136" s="81" t="str">
        <f t="shared" si="24"/>
        <v/>
      </c>
      <c r="M136" s="79" t="str">
        <f>IF(ISBLANK(E136),"",VLOOKUP(W136,CenterRateTable!A:C,3,FALSE))</f>
        <v/>
      </c>
      <c r="N136" s="80" t="str">
        <f t="shared" si="28"/>
        <v/>
      </c>
      <c r="O136" s="80" t="str">
        <f>IF(ISBLANK(E136),"",(VLOOKUP(X136,CenterRateTable!A:C,3,FALSE)*C136)+((VLOOKUP(X136,CenterRateTable!A:C,3,FALSE)/2*D136)))</f>
        <v/>
      </c>
      <c r="P136" s="81" t="str">
        <f t="shared" si="29"/>
        <v/>
      </c>
      <c r="Q136" s="80" t="str">
        <f t="shared" si="30"/>
        <v/>
      </c>
      <c r="R136" s="80" t="str">
        <f t="shared" si="25"/>
        <v/>
      </c>
      <c r="S136" s="81" t="str">
        <f t="shared" si="26"/>
        <v/>
      </c>
      <c r="T136" s="123" t="str">
        <f t="shared" si="31"/>
        <v/>
      </c>
      <c r="U136" s="124" t="str">
        <f t="shared" si="27"/>
        <v/>
      </c>
      <c r="V136" s="95"/>
      <c r="W136" s="15" t="str">
        <f t="shared" si="22"/>
        <v/>
      </c>
      <c r="X136" s="15" t="str">
        <f t="shared" si="23"/>
        <v/>
      </c>
    </row>
    <row r="137" spans="1:24" x14ac:dyDescent="0.25">
      <c r="A137" s="102"/>
      <c r="B137" s="18"/>
      <c r="C137" s="103"/>
      <c r="D137" s="103"/>
      <c r="E137" s="104"/>
      <c r="F137" s="136"/>
      <c r="G137" s="70" t="str">
        <f>IF(ISBLANK(E137),"",VLOOKUP(W137,CenterRateTable!A:C,2,FALSE))</f>
        <v/>
      </c>
      <c r="H137" s="71" t="str">
        <f t="shared" si="32"/>
        <v/>
      </c>
      <c r="I137" s="71" t="str">
        <f t="shared" si="33"/>
        <v/>
      </c>
      <c r="J137" s="71" t="str">
        <f t="shared" si="34"/>
        <v/>
      </c>
      <c r="K137" s="71" t="str">
        <f t="shared" si="35"/>
        <v/>
      </c>
      <c r="L137" s="81" t="str">
        <f t="shared" si="24"/>
        <v/>
      </c>
      <c r="M137" s="79" t="str">
        <f>IF(ISBLANK(E137),"",VLOOKUP(W137,CenterRateTable!A:C,3,FALSE))</f>
        <v/>
      </c>
      <c r="N137" s="80" t="str">
        <f t="shared" si="28"/>
        <v/>
      </c>
      <c r="O137" s="80" t="str">
        <f>IF(ISBLANK(E137),"",(VLOOKUP(X137,CenterRateTable!A:C,3,FALSE)*C137)+((VLOOKUP(X137,CenterRateTable!A:C,3,FALSE)/2*D137)))</f>
        <v/>
      </c>
      <c r="P137" s="81" t="str">
        <f t="shared" si="29"/>
        <v/>
      </c>
      <c r="Q137" s="80" t="str">
        <f t="shared" si="30"/>
        <v/>
      </c>
      <c r="R137" s="80" t="str">
        <f t="shared" si="25"/>
        <v/>
      </c>
      <c r="S137" s="81" t="str">
        <f t="shared" si="26"/>
        <v/>
      </c>
      <c r="T137" s="123" t="str">
        <f t="shared" si="31"/>
        <v/>
      </c>
      <c r="U137" s="124" t="str">
        <f t="shared" si="27"/>
        <v/>
      </c>
      <c r="V137" s="95"/>
      <c r="W137" s="15" t="str">
        <f t="shared" si="22"/>
        <v/>
      </c>
      <c r="X137" s="15" t="str">
        <f t="shared" si="23"/>
        <v/>
      </c>
    </row>
    <row r="138" spans="1:24" x14ac:dyDescent="0.25">
      <c r="A138" s="102"/>
      <c r="B138" s="18"/>
      <c r="C138" s="103"/>
      <c r="D138" s="103"/>
      <c r="E138" s="104"/>
      <c r="F138" s="136"/>
      <c r="G138" s="70" t="str">
        <f>IF(ISBLANK(E138),"",VLOOKUP(W138,CenterRateTable!A:C,2,FALSE))</f>
        <v/>
      </c>
      <c r="H138" s="71" t="str">
        <f t="shared" si="32"/>
        <v/>
      </c>
      <c r="I138" s="71" t="str">
        <f t="shared" si="33"/>
        <v/>
      </c>
      <c r="J138" s="71" t="str">
        <f t="shared" si="34"/>
        <v/>
      </c>
      <c r="K138" s="71" t="str">
        <f t="shared" si="35"/>
        <v/>
      </c>
      <c r="L138" s="81" t="str">
        <f t="shared" si="24"/>
        <v/>
      </c>
      <c r="M138" s="79" t="str">
        <f>IF(ISBLANK(E138),"",VLOOKUP(W138,CenterRateTable!A:C,3,FALSE))</f>
        <v/>
      </c>
      <c r="N138" s="80" t="str">
        <f t="shared" si="28"/>
        <v/>
      </c>
      <c r="O138" s="80" t="str">
        <f>IF(ISBLANK(E138),"",(VLOOKUP(X138,CenterRateTable!A:C,3,FALSE)*C138)+((VLOOKUP(X138,CenterRateTable!A:C,3,FALSE)/2*D138)))</f>
        <v/>
      </c>
      <c r="P138" s="81" t="str">
        <f t="shared" si="29"/>
        <v/>
      </c>
      <c r="Q138" s="80" t="str">
        <f t="shared" si="30"/>
        <v/>
      </c>
      <c r="R138" s="80" t="str">
        <f t="shared" si="25"/>
        <v/>
      </c>
      <c r="S138" s="81" t="str">
        <f t="shared" si="26"/>
        <v/>
      </c>
      <c r="T138" s="123" t="str">
        <f t="shared" si="31"/>
        <v/>
      </c>
      <c r="U138" s="124" t="str">
        <f t="shared" si="27"/>
        <v/>
      </c>
      <c r="V138" s="95"/>
      <c r="W138" s="15" t="str">
        <f t="shared" ref="W138:W201" si="36">IF(ISBLANK(E138),"",CONCATENATE($B$4,",",E138))</f>
        <v/>
      </c>
      <c r="X138" s="15" t="str">
        <f t="shared" ref="X138:X201" si="37">IF(ISBLANK(E138),"",CONCATENATE($B$4,",",E138,",",$I$4))</f>
        <v/>
      </c>
    </row>
    <row r="139" spans="1:24" x14ac:dyDescent="0.25">
      <c r="A139" s="102"/>
      <c r="B139" s="18"/>
      <c r="C139" s="103"/>
      <c r="D139" s="103"/>
      <c r="E139" s="104"/>
      <c r="F139" s="136"/>
      <c r="G139" s="70" t="str">
        <f>IF(ISBLANK(E139),"",VLOOKUP(W139,CenterRateTable!A:C,2,FALSE))</f>
        <v/>
      </c>
      <c r="H139" s="71" t="str">
        <f t="shared" si="32"/>
        <v/>
      </c>
      <c r="I139" s="71" t="str">
        <f t="shared" si="33"/>
        <v/>
      </c>
      <c r="J139" s="71" t="str">
        <f t="shared" si="34"/>
        <v/>
      </c>
      <c r="K139" s="71" t="str">
        <f t="shared" si="35"/>
        <v/>
      </c>
      <c r="L139" s="81" t="str">
        <f t="shared" ref="L139:L202" si="38">IF(ISBLANK(F139),"",K139-(K139*F139))</f>
        <v/>
      </c>
      <c r="M139" s="79" t="str">
        <f>IF(ISBLANK(E139),"",VLOOKUP(W139,CenterRateTable!A:C,3,FALSE))</f>
        <v/>
      </c>
      <c r="N139" s="80" t="str">
        <f t="shared" si="28"/>
        <v/>
      </c>
      <c r="O139" s="80" t="str">
        <f>IF(ISBLANK(E139),"",(VLOOKUP(X139,CenterRateTable!A:C,3,FALSE)*C139)+((VLOOKUP(X139,CenterRateTable!A:C,3,FALSE)/2*D139)))</f>
        <v/>
      </c>
      <c r="P139" s="81" t="str">
        <f t="shared" si="29"/>
        <v/>
      </c>
      <c r="Q139" s="80" t="str">
        <f t="shared" si="30"/>
        <v/>
      </c>
      <c r="R139" s="80" t="str">
        <f t="shared" ref="R139:R202" si="39">IF(ISBLANK(E139),"",N139+K139)</f>
        <v/>
      </c>
      <c r="S139" s="81" t="str">
        <f t="shared" ref="S139:S202" si="40">IF(ISBLANK(E139),"",IF(R139&gt;Q139,0,Q139-R139))</f>
        <v/>
      </c>
      <c r="T139" s="123" t="str">
        <f t="shared" si="31"/>
        <v/>
      </c>
      <c r="U139" s="124" t="str">
        <f t="shared" ref="U139:U202" si="41">IF(ISBLANK(E139),"",K139-L139+N139+O139)</f>
        <v/>
      </c>
      <c r="V139" s="95"/>
      <c r="W139" s="15" t="str">
        <f t="shared" si="36"/>
        <v/>
      </c>
      <c r="X139" s="15" t="str">
        <f t="shared" si="37"/>
        <v/>
      </c>
    </row>
    <row r="140" spans="1:24" x14ac:dyDescent="0.25">
      <c r="A140" s="102"/>
      <c r="B140" s="18"/>
      <c r="C140" s="103"/>
      <c r="D140" s="103"/>
      <c r="E140" s="104"/>
      <c r="F140" s="136"/>
      <c r="G140" s="70" t="str">
        <f>IF(ISBLANK(E140),"",VLOOKUP(W140,CenterRateTable!A:C,2,FALSE))</f>
        <v/>
      </c>
      <c r="H140" s="71" t="str">
        <f t="shared" si="32"/>
        <v/>
      </c>
      <c r="I140" s="71" t="str">
        <f t="shared" si="33"/>
        <v/>
      </c>
      <c r="J140" s="71" t="str">
        <f t="shared" si="34"/>
        <v/>
      </c>
      <c r="K140" s="71" t="str">
        <f t="shared" si="35"/>
        <v/>
      </c>
      <c r="L140" s="81" t="str">
        <f t="shared" si="38"/>
        <v/>
      </c>
      <c r="M140" s="79" t="str">
        <f>IF(ISBLANK(E140),"",VLOOKUP(W140,CenterRateTable!A:C,3,FALSE))</f>
        <v/>
      </c>
      <c r="N140" s="80" t="str">
        <f t="shared" si="28"/>
        <v/>
      </c>
      <c r="O140" s="80" t="str">
        <f>IF(ISBLANK(E140),"",(VLOOKUP(X140,CenterRateTable!A:C,3,FALSE)*C140)+((VLOOKUP(X140,CenterRateTable!A:C,3,FALSE)/2*D140)))</f>
        <v/>
      </c>
      <c r="P140" s="81" t="str">
        <f t="shared" si="29"/>
        <v/>
      </c>
      <c r="Q140" s="80" t="str">
        <f t="shared" si="30"/>
        <v/>
      </c>
      <c r="R140" s="80" t="str">
        <f t="shared" si="39"/>
        <v/>
      </c>
      <c r="S140" s="81" t="str">
        <f t="shared" si="40"/>
        <v/>
      </c>
      <c r="T140" s="123" t="str">
        <f t="shared" si="31"/>
        <v/>
      </c>
      <c r="U140" s="124" t="str">
        <f t="shared" si="41"/>
        <v/>
      </c>
      <c r="V140" s="95"/>
      <c r="W140" s="15" t="str">
        <f t="shared" si="36"/>
        <v/>
      </c>
      <c r="X140" s="15" t="str">
        <f t="shared" si="37"/>
        <v/>
      </c>
    </row>
    <row r="141" spans="1:24" x14ac:dyDescent="0.25">
      <c r="A141" s="102"/>
      <c r="B141" s="18"/>
      <c r="C141" s="103"/>
      <c r="D141" s="103"/>
      <c r="E141" s="104"/>
      <c r="F141" s="136"/>
      <c r="G141" s="70" t="str">
        <f>IF(ISBLANK(E141),"",VLOOKUP(W141,CenterRateTable!A:C,2,FALSE))</f>
        <v/>
      </c>
      <c r="H141" s="71" t="str">
        <f t="shared" si="32"/>
        <v/>
      </c>
      <c r="I141" s="71" t="str">
        <f t="shared" si="33"/>
        <v/>
      </c>
      <c r="J141" s="71" t="str">
        <f t="shared" si="34"/>
        <v/>
      </c>
      <c r="K141" s="71" t="str">
        <f t="shared" si="35"/>
        <v/>
      </c>
      <c r="L141" s="81" t="str">
        <f t="shared" si="38"/>
        <v/>
      </c>
      <c r="M141" s="79" t="str">
        <f>IF(ISBLANK(E141),"",VLOOKUP(W141,CenterRateTable!A:C,3,FALSE))</f>
        <v/>
      </c>
      <c r="N141" s="80" t="str">
        <f t="shared" si="28"/>
        <v/>
      </c>
      <c r="O141" s="80" t="str">
        <f>IF(ISBLANK(E141),"",(VLOOKUP(X141,CenterRateTable!A:C,3,FALSE)*C141)+((VLOOKUP(X141,CenterRateTable!A:C,3,FALSE)/2*D141)))</f>
        <v/>
      </c>
      <c r="P141" s="81" t="str">
        <f t="shared" si="29"/>
        <v/>
      </c>
      <c r="Q141" s="80" t="str">
        <f t="shared" si="30"/>
        <v/>
      </c>
      <c r="R141" s="80" t="str">
        <f t="shared" si="39"/>
        <v/>
      </c>
      <c r="S141" s="81" t="str">
        <f t="shared" si="40"/>
        <v/>
      </c>
      <c r="T141" s="123" t="str">
        <f t="shared" si="31"/>
        <v/>
      </c>
      <c r="U141" s="124" t="str">
        <f t="shared" si="41"/>
        <v/>
      </c>
      <c r="V141" s="95"/>
      <c r="W141" s="15" t="str">
        <f t="shared" si="36"/>
        <v/>
      </c>
      <c r="X141" s="15" t="str">
        <f t="shared" si="37"/>
        <v/>
      </c>
    </row>
    <row r="142" spans="1:24" x14ac:dyDescent="0.25">
      <c r="A142" s="102"/>
      <c r="B142" s="18"/>
      <c r="C142" s="103"/>
      <c r="D142" s="103"/>
      <c r="E142" s="104"/>
      <c r="F142" s="136"/>
      <c r="G142" s="70" t="str">
        <f>IF(ISBLANK(E142),"",VLOOKUP(W142,CenterRateTable!A:C,2,FALSE))</f>
        <v/>
      </c>
      <c r="H142" s="71" t="str">
        <f t="shared" si="32"/>
        <v/>
      </c>
      <c r="I142" s="71" t="str">
        <f t="shared" si="33"/>
        <v/>
      </c>
      <c r="J142" s="71" t="str">
        <f t="shared" si="34"/>
        <v/>
      </c>
      <c r="K142" s="71" t="str">
        <f t="shared" si="35"/>
        <v/>
      </c>
      <c r="L142" s="81" t="str">
        <f t="shared" si="38"/>
        <v/>
      </c>
      <c r="M142" s="79" t="str">
        <f>IF(ISBLANK(E142),"",VLOOKUP(W142,CenterRateTable!A:C,3,FALSE))</f>
        <v/>
      </c>
      <c r="N142" s="80" t="str">
        <f t="shared" si="28"/>
        <v/>
      </c>
      <c r="O142" s="80" t="str">
        <f>IF(ISBLANK(E142),"",(VLOOKUP(X142,CenterRateTable!A:C,3,FALSE)*C142)+((VLOOKUP(X142,CenterRateTable!A:C,3,FALSE)/2*D142)))</f>
        <v/>
      </c>
      <c r="P142" s="81" t="str">
        <f t="shared" si="29"/>
        <v/>
      </c>
      <c r="Q142" s="80" t="str">
        <f t="shared" si="30"/>
        <v/>
      </c>
      <c r="R142" s="80" t="str">
        <f t="shared" si="39"/>
        <v/>
      </c>
      <c r="S142" s="81" t="str">
        <f t="shared" si="40"/>
        <v/>
      </c>
      <c r="T142" s="123" t="str">
        <f t="shared" si="31"/>
        <v/>
      </c>
      <c r="U142" s="124" t="str">
        <f t="shared" si="41"/>
        <v/>
      </c>
      <c r="V142" s="95"/>
      <c r="W142" s="15" t="str">
        <f t="shared" si="36"/>
        <v/>
      </c>
      <c r="X142" s="15" t="str">
        <f t="shared" si="37"/>
        <v/>
      </c>
    </row>
    <row r="143" spans="1:24" x14ac:dyDescent="0.25">
      <c r="A143" s="102"/>
      <c r="B143" s="18"/>
      <c r="C143" s="103"/>
      <c r="D143" s="103"/>
      <c r="E143" s="104"/>
      <c r="F143" s="136"/>
      <c r="G143" s="70" t="str">
        <f>IF(ISBLANK(E143),"",VLOOKUP(W143,CenterRateTable!A:C,2,FALSE))</f>
        <v/>
      </c>
      <c r="H143" s="71" t="str">
        <f t="shared" si="32"/>
        <v/>
      </c>
      <c r="I143" s="71" t="str">
        <f t="shared" si="33"/>
        <v/>
      </c>
      <c r="J143" s="71" t="str">
        <f t="shared" si="34"/>
        <v/>
      </c>
      <c r="K143" s="71" t="str">
        <f t="shared" si="35"/>
        <v/>
      </c>
      <c r="L143" s="81" t="str">
        <f t="shared" si="38"/>
        <v/>
      </c>
      <c r="M143" s="79" t="str">
        <f>IF(ISBLANK(E143),"",VLOOKUP(W143,CenterRateTable!A:C,3,FALSE))</f>
        <v/>
      </c>
      <c r="N143" s="80" t="str">
        <f t="shared" si="28"/>
        <v/>
      </c>
      <c r="O143" s="80" t="str">
        <f>IF(ISBLANK(E143),"",(VLOOKUP(X143,CenterRateTable!A:C,3,FALSE)*C143)+((VLOOKUP(X143,CenterRateTable!A:C,3,FALSE)/2*D143)))</f>
        <v/>
      </c>
      <c r="P143" s="81" t="str">
        <f t="shared" si="29"/>
        <v/>
      </c>
      <c r="Q143" s="80" t="str">
        <f t="shared" si="30"/>
        <v/>
      </c>
      <c r="R143" s="80" t="str">
        <f t="shared" si="39"/>
        <v/>
      </c>
      <c r="S143" s="81" t="str">
        <f t="shared" si="40"/>
        <v/>
      </c>
      <c r="T143" s="123" t="str">
        <f t="shared" si="31"/>
        <v/>
      </c>
      <c r="U143" s="124" t="str">
        <f t="shared" si="41"/>
        <v/>
      </c>
      <c r="V143" s="95"/>
      <c r="W143" s="15" t="str">
        <f t="shared" si="36"/>
        <v/>
      </c>
      <c r="X143" s="15" t="str">
        <f t="shared" si="37"/>
        <v/>
      </c>
    </row>
    <row r="144" spans="1:24" x14ac:dyDescent="0.25">
      <c r="A144" s="102"/>
      <c r="B144" s="18"/>
      <c r="C144" s="103"/>
      <c r="D144" s="103"/>
      <c r="E144" s="104"/>
      <c r="F144" s="136"/>
      <c r="G144" s="70" t="str">
        <f>IF(ISBLANK(E144),"",VLOOKUP(W144,CenterRateTable!A:C,2,FALSE))</f>
        <v/>
      </c>
      <c r="H144" s="71" t="str">
        <f t="shared" si="32"/>
        <v/>
      </c>
      <c r="I144" s="71" t="str">
        <f t="shared" si="33"/>
        <v/>
      </c>
      <c r="J144" s="71" t="str">
        <f t="shared" si="34"/>
        <v/>
      </c>
      <c r="K144" s="71" t="str">
        <f t="shared" si="35"/>
        <v/>
      </c>
      <c r="L144" s="81" t="str">
        <f t="shared" si="38"/>
        <v/>
      </c>
      <c r="M144" s="79" t="str">
        <f>IF(ISBLANK(E144),"",VLOOKUP(W144,CenterRateTable!A:C,3,FALSE))</f>
        <v/>
      </c>
      <c r="N144" s="80" t="str">
        <f t="shared" si="28"/>
        <v/>
      </c>
      <c r="O144" s="80" t="str">
        <f>IF(ISBLANK(E144),"",(VLOOKUP(X144,CenterRateTable!A:C,3,FALSE)*C144)+((VLOOKUP(X144,CenterRateTable!A:C,3,FALSE)/2*D144)))</f>
        <v/>
      </c>
      <c r="P144" s="81" t="str">
        <f t="shared" si="29"/>
        <v/>
      </c>
      <c r="Q144" s="80" t="str">
        <f t="shared" si="30"/>
        <v/>
      </c>
      <c r="R144" s="80" t="str">
        <f t="shared" si="39"/>
        <v/>
      </c>
      <c r="S144" s="81" t="str">
        <f t="shared" si="40"/>
        <v/>
      </c>
      <c r="T144" s="123" t="str">
        <f t="shared" si="31"/>
        <v/>
      </c>
      <c r="U144" s="124" t="str">
        <f t="shared" si="41"/>
        <v/>
      </c>
      <c r="V144" s="95"/>
      <c r="W144" s="15" t="str">
        <f t="shared" si="36"/>
        <v/>
      </c>
      <c r="X144" s="15" t="str">
        <f t="shared" si="37"/>
        <v/>
      </c>
    </row>
    <row r="145" spans="1:24" x14ac:dyDescent="0.25">
      <c r="A145" s="102"/>
      <c r="B145" s="18"/>
      <c r="C145" s="103"/>
      <c r="D145" s="103"/>
      <c r="E145" s="104"/>
      <c r="F145" s="136"/>
      <c r="G145" s="70" t="str">
        <f>IF(ISBLANK(E145),"",VLOOKUP(W145,CenterRateTable!A:C,2,FALSE))</f>
        <v/>
      </c>
      <c r="H145" s="71" t="str">
        <f t="shared" si="32"/>
        <v/>
      </c>
      <c r="I145" s="71" t="str">
        <f t="shared" si="33"/>
        <v/>
      </c>
      <c r="J145" s="71" t="str">
        <f t="shared" si="34"/>
        <v/>
      </c>
      <c r="K145" s="71" t="str">
        <f t="shared" si="35"/>
        <v/>
      </c>
      <c r="L145" s="81" t="str">
        <f t="shared" si="38"/>
        <v/>
      </c>
      <c r="M145" s="79" t="str">
        <f>IF(ISBLANK(E145),"",VLOOKUP(W145,CenterRateTable!A:C,3,FALSE))</f>
        <v/>
      </c>
      <c r="N145" s="80" t="str">
        <f t="shared" si="28"/>
        <v/>
      </c>
      <c r="O145" s="80" t="str">
        <f>IF(ISBLANK(E145),"",(VLOOKUP(X145,CenterRateTable!A:C,3,FALSE)*C145)+((VLOOKUP(X145,CenterRateTable!A:C,3,FALSE)/2*D145)))</f>
        <v/>
      </c>
      <c r="P145" s="81" t="str">
        <f t="shared" si="29"/>
        <v/>
      </c>
      <c r="Q145" s="80" t="str">
        <f t="shared" si="30"/>
        <v/>
      </c>
      <c r="R145" s="80" t="str">
        <f t="shared" si="39"/>
        <v/>
      </c>
      <c r="S145" s="81" t="str">
        <f t="shared" si="40"/>
        <v/>
      </c>
      <c r="T145" s="123" t="str">
        <f t="shared" si="31"/>
        <v/>
      </c>
      <c r="U145" s="124" t="str">
        <f t="shared" si="41"/>
        <v/>
      </c>
      <c r="V145" s="95"/>
      <c r="W145" s="15" t="str">
        <f t="shared" si="36"/>
        <v/>
      </c>
      <c r="X145" s="15" t="str">
        <f t="shared" si="37"/>
        <v/>
      </c>
    </row>
    <row r="146" spans="1:24" x14ac:dyDescent="0.25">
      <c r="A146" s="102"/>
      <c r="B146" s="18"/>
      <c r="C146" s="103"/>
      <c r="D146" s="103"/>
      <c r="E146" s="104"/>
      <c r="F146" s="136"/>
      <c r="G146" s="70" t="str">
        <f>IF(ISBLANK(E146),"",VLOOKUP(W146,CenterRateTable!A:C,2,FALSE))</f>
        <v/>
      </c>
      <c r="H146" s="71" t="str">
        <f t="shared" si="32"/>
        <v/>
      </c>
      <c r="I146" s="71" t="str">
        <f t="shared" si="33"/>
        <v/>
      </c>
      <c r="J146" s="71" t="str">
        <f t="shared" si="34"/>
        <v/>
      </c>
      <c r="K146" s="71" t="str">
        <f t="shared" si="35"/>
        <v/>
      </c>
      <c r="L146" s="81" t="str">
        <f t="shared" si="38"/>
        <v/>
      </c>
      <c r="M146" s="79" t="str">
        <f>IF(ISBLANK(E146),"",VLOOKUP(W146,CenterRateTable!A:C,3,FALSE))</f>
        <v/>
      </c>
      <c r="N146" s="80" t="str">
        <f t="shared" si="28"/>
        <v/>
      </c>
      <c r="O146" s="80" t="str">
        <f>IF(ISBLANK(E146),"",(VLOOKUP(X146,CenterRateTable!A:C,3,FALSE)*C146)+((VLOOKUP(X146,CenterRateTable!A:C,3,FALSE)/2*D146)))</f>
        <v/>
      </c>
      <c r="P146" s="81" t="str">
        <f t="shared" si="29"/>
        <v/>
      </c>
      <c r="Q146" s="80" t="str">
        <f t="shared" si="30"/>
        <v/>
      </c>
      <c r="R146" s="80" t="str">
        <f t="shared" si="39"/>
        <v/>
      </c>
      <c r="S146" s="81" t="str">
        <f t="shared" si="40"/>
        <v/>
      </c>
      <c r="T146" s="123" t="str">
        <f t="shared" si="31"/>
        <v/>
      </c>
      <c r="U146" s="124" t="str">
        <f t="shared" si="41"/>
        <v/>
      </c>
      <c r="V146" s="95"/>
      <c r="W146" s="15" t="str">
        <f t="shared" si="36"/>
        <v/>
      </c>
      <c r="X146" s="15" t="str">
        <f t="shared" si="37"/>
        <v/>
      </c>
    </row>
    <row r="147" spans="1:24" x14ac:dyDescent="0.25">
      <c r="A147" s="102"/>
      <c r="B147" s="18"/>
      <c r="C147" s="103"/>
      <c r="D147" s="103"/>
      <c r="E147" s="104"/>
      <c r="F147" s="136"/>
      <c r="G147" s="70" t="str">
        <f>IF(ISBLANK(E147),"",VLOOKUP(W147,CenterRateTable!A:C,2,FALSE))</f>
        <v/>
      </c>
      <c r="H147" s="71" t="str">
        <f t="shared" si="32"/>
        <v/>
      </c>
      <c r="I147" s="71" t="str">
        <f t="shared" si="33"/>
        <v/>
      </c>
      <c r="J147" s="71" t="str">
        <f t="shared" si="34"/>
        <v/>
      </c>
      <c r="K147" s="71" t="str">
        <f t="shared" si="35"/>
        <v/>
      </c>
      <c r="L147" s="81" t="str">
        <f t="shared" si="38"/>
        <v/>
      </c>
      <c r="M147" s="79" t="str">
        <f>IF(ISBLANK(E147),"",VLOOKUP(W147,CenterRateTable!A:C,3,FALSE))</f>
        <v/>
      </c>
      <c r="N147" s="80" t="str">
        <f t="shared" ref="N147:N210" si="42">IF(ISBLANK(E147),"",((M147-G147)*C147)+(((M147-G147)/2)*D147))</f>
        <v/>
      </c>
      <c r="O147" s="80" t="str">
        <f>IF(ISBLANK(E147),"",(VLOOKUP(X147,CenterRateTable!A:C,3,FALSE)*C147)+((VLOOKUP(X147,CenterRateTable!A:C,3,FALSE)/2*D147)))</f>
        <v/>
      </c>
      <c r="P147" s="81" t="str">
        <f t="shared" ref="P147:P210" si="43">IF(ISBLANK(E147),"",N147+O147)</f>
        <v/>
      </c>
      <c r="Q147" s="80" t="str">
        <f t="shared" ref="Q147:Q210" si="44">IF(ISBLANK(E147),"",(C147*IF(E147="Infant",$K$3,IF(E147="Toddler",$K$4,IF(E147="Preschool",$K$5,IF(E147="School",$K$6,"")))))+(D147*IF(E147="Infant",$K$3,IF(E147="Toddler",$K$4,IF(E147="Preschool",$K$5,IF(E147="School",$K$6,""))))/2))</f>
        <v/>
      </c>
      <c r="R147" s="80" t="str">
        <f t="shared" si="39"/>
        <v/>
      </c>
      <c r="S147" s="81" t="str">
        <f t="shared" si="40"/>
        <v/>
      </c>
      <c r="T147" s="123" t="str">
        <f t="shared" ref="T147:T210" si="45">IF(ISBLANK(E147),"",S147+L147)</f>
        <v/>
      </c>
      <c r="U147" s="124" t="str">
        <f t="shared" si="41"/>
        <v/>
      </c>
      <c r="V147" s="95"/>
      <c r="W147" s="15" t="str">
        <f t="shared" si="36"/>
        <v/>
      </c>
      <c r="X147" s="15" t="str">
        <f t="shared" si="37"/>
        <v/>
      </c>
    </row>
    <row r="148" spans="1:24" x14ac:dyDescent="0.25">
      <c r="A148" s="102"/>
      <c r="B148" s="18"/>
      <c r="C148" s="103"/>
      <c r="D148" s="103"/>
      <c r="E148" s="104"/>
      <c r="F148" s="136"/>
      <c r="G148" s="70" t="str">
        <f>IF(ISBLANK(E148),"",VLOOKUP(W148,CenterRateTable!A:C,2,FALSE))</f>
        <v/>
      </c>
      <c r="H148" s="71" t="str">
        <f t="shared" si="32"/>
        <v/>
      </c>
      <c r="I148" s="71" t="str">
        <f t="shared" si="33"/>
        <v/>
      </c>
      <c r="J148" s="71" t="str">
        <f t="shared" si="34"/>
        <v/>
      </c>
      <c r="K148" s="71" t="str">
        <f t="shared" si="35"/>
        <v/>
      </c>
      <c r="L148" s="81" t="str">
        <f t="shared" si="38"/>
        <v/>
      </c>
      <c r="M148" s="79" t="str">
        <f>IF(ISBLANK(E148),"",VLOOKUP(W148,CenterRateTable!A:C,3,FALSE))</f>
        <v/>
      </c>
      <c r="N148" s="80" t="str">
        <f t="shared" si="42"/>
        <v/>
      </c>
      <c r="O148" s="80" t="str">
        <f>IF(ISBLANK(E148),"",(VLOOKUP(X148,CenterRateTable!A:C,3,FALSE)*C148)+((VLOOKUP(X148,CenterRateTable!A:C,3,FALSE)/2*D148)))</f>
        <v/>
      </c>
      <c r="P148" s="81" t="str">
        <f t="shared" si="43"/>
        <v/>
      </c>
      <c r="Q148" s="80" t="str">
        <f t="shared" si="44"/>
        <v/>
      </c>
      <c r="R148" s="80" t="str">
        <f t="shared" si="39"/>
        <v/>
      </c>
      <c r="S148" s="81" t="str">
        <f t="shared" si="40"/>
        <v/>
      </c>
      <c r="T148" s="123" t="str">
        <f t="shared" si="45"/>
        <v/>
      </c>
      <c r="U148" s="124" t="str">
        <f t="shared" si="41"/>
        <v/>
      </c>
      <c r="V148" s="95"/>
      <c r="W148" s="15" t="str">
        <f t="shared" si="36"/>
        <v/>
      </c>
      <c r="X148" s="15" t="str">
        <f t="shared" si="37"/>
        <v/>
      </c>
    </row>
    <row r="149" spans="1:24" x14ac:dyDescent="0.25">
      <c r="A149" s="102"/>
      <c r="B149" s="18"/>
      <c r="C149" s="103"/>
      <c r="D149" s="103"/>
      <c r="E149" s="104"/>
      <c r="F149" s="136"/>
      <c r="G149" s="70" t="str">
        <f>IF(ISBLANK(E149),"",VLOOKUP(W149,CenterRateTable!A:C,2,FALSE))</f>
        <v/>
      </c>
      <c r="H149" s="71" t="str">
        <f t="shared" si="32"/>
        <v/>
      </c>
      <c r="I149" s="71" t="str">
        <f t="shared" si="33"/>
        <v/>
      </c>
      <c r="J149" s="71" t="str">
        <f t="shared" si="34"/>
        <v/>
      </c>
      <c r="K149" s="71" t="str">
        <f t="shared" si="35"/>
        <v/>
      </c>
      <c r="L149" s="81" t="str">
        <f t="shared" si="38"/>
        <v/>
      </c>
      <c r="M149" s="79" t="str">
        <f>IF(ISBLANK(E149),"",VLOOKUP(W149,CenterRateTable!A:C,3,FALSE))</f>
        <v/>
      </c>
      <c r="N149" s="80" t="str">
        <f t="shared" si="42"/>
        <v/>
      </c>
      <c r="O149" s="80" t="str">
        <f>IF(ISBLANK(E149),"",(VLOOKUP(X149,CenterRateTable!A:C,3,FALSE)*C149)+((VLOOKUP(X149,CenterRateTable!A:C,3,FALSE)/2*D149)))</f>
        <v/>
      </c>
      <c r="P149" s="81" t="str">
        <f t="shared" si="43"/>
        <v/>
      </c>
      <c r="Q149" s="80" t="str">
        <f t="shared" si="44"/>
        <v/>
      </c>
      <c r="R149" s="80" t="str">
        <f t="shared" si="39"/>
        <v/>
      </c>
      <c r="S149" s="81" t="str">
        <f t="shared" si="40"/>
        <v/>
      </c>
      <c r="T149" s="123" t="str">
        <f t="shared" si="45"/>
        <v/>
      </c>
      <c r="U149" s="124" t="str">
        <f t="shared" si="41"/>
        <v/>
      </c>
      <c r="V149" s="95"/>
      <c r="W149" s="15" t="str">
        <f t="shared" si="36"/>
        <v/>
      </c>
      <c r="X149" s="15" t="str">
        <f t="shared" si="37"/>
        <v/>
      </c>
    </row>
    <row r="150" spans="1:24" x14ac:dyDescent="0.25">
      <c r="A150" s="102"/>
      <c r="B150" s="18"/>
      <c r="C150" s="103"/>
      <c r="D150" s="103"/>
      <c r="E150" s="104"/>
      <c r="F150" s="136"/>
      <c r="G150" s="70" t="str">
        <f>IF(ISBLANK(E150),"",VLOOKUP(W150,CenterRateTable!A:C,2,FALSE))</f>
        <v/>
      </c>
      <c r="H150" s="71" t="str">
        <f t="shared" si="32"/>
        <v/>
      </c>
      <c r="I150" s="71" t="str">
        <f t="shared" si="33"/>
        <v/>
      </c>
      <c r="J150" s="71" t="str">
        <f t="shared" si="34"/>
        <v/>
      </c>
      <c r="K150" s="71" t="str">
        <f t="shared" si="35"/>
        <v/>
      </c>
      <c r="L150" s="81" t="str">
        <f t="shared" si="38"/>
        <v/>
      </c>
      <c r="M150" s="79" t="str">
        <f>IF(ISBLANK(E150),"",VLOOKUP(W150,CenterRateTable!A:C,3,FALSE))</f>
        <v/>
      </c>
      <c r="N150" s="80" t="str">
        <f t="shared" si="42"/>
        <v/>
      </c>
      <c r="O150" s="80" t="str">
        <f>IF(ISBLANK(E150),"",(VLOOKUP(X150,CenterRateTable!A:C,3,FALSE)*C150)+((VLOOKUP(X150,CenterRateTable!A:C,3,FALSE)/2*D150)))</f>
        <v/>
      </c>
      <c r="P150" s="81" t="str">
        <f t="shared" si="43"/>
        <v/>
      </c>
      <c r="Q150" s="80" t="str">
        <f t="shared" si="44"/>
        <v/>
      </c>
      <c r="R150" s="80" t="str">
        <f t="shared" si="39"/>
        <v/>
      </c>
      <c r="S150" s="81" t="str">
        <f t="shared" si="40"/>
        <v/>
      </c>
      <c r="T150" s="123" t="str">
        <f t="shared" si="45"/>
        <v/>
      </c>
      <c r="U150" s="124" t="str">
        <f t="shared" si="41"/>
        <v/>
      </c>
      <c r="V150" s="95"/>
      <c r="W150" s="15" t="str">
        <f t="shared" si="36"/>
        <v/>
      </c>
      <c r="X150" s="15" t="str">
        <f t="shared" si="37"/>
        <v/>
      </c>
    </row>
    <row r="151" spans="1:24" x14ac:dyDescent="0.25">
      <c r="A151" s="102"/>
      <c r="B151" s="18"/>
      <c r="C151" s="103"/>
      <c r="D151" s="103"/>
      <c r="E151" s="104"/>
      <c r="F151" s="136"/>
      <c r="G151" s="70" t="str">
        <f>IF(ISBLANK(E151),"",VLOOKUP(W151,CenterRateTable!A:C,2,FALSE))</f>
        <v/>
      </c>
      <c r="H151" s="71" t="str">
        <f t="shared" si="32"/>
        <v/>
      </c>
      <c r="I151" s="71" t="str">
        <f t="shared" si="33"/>
        <v/>
      </c>
      <c r="J151" s="71" t="str">
        <f t="shared" si="34"/>
        <v/>
      </c>
      <c r="K151" s="71" t="str">
        <f t="shared" si="35"/>
        <v/>
      </c>
      <c r="L151" s="81" t="str">
        <f t="shared" si="38"/>
        <v/>
      </c>
      <c r="M151" s="79" t="str">
        <f>IF(ISBLANK(E151),"",VLOOKUP(W151,CenterRateTable!A:C,3,FALSE))</f>
        <v/>
      </c>
      <c r="N151" s="80" t="str">
        <f t="shared" si="42"/>
        <v/>
      </c>
      <c r="O151" s="80" t="str">
        <f>IF(ISBLANK(E151),"",(VLOOKUP(X151,CenterRateTable!A:C,3,FALSE)*C151)+((VLOOKUP(X151,CenterRateTable!A:C,3,FALSE)/2*D151)))</f>
        <v/>
      </c>
      <c r="P151" s="81" t="str">
        <f t="shared" si="43"/>
        <v/>
      </c>
      <c r="Q151" s="80" t="str">
        <f t="shared" si="44"/>
        <v/>
      </c>
      <c r="R151" s="80" t="str">
        <f t="shared" si="39"/>
        <v/>
      </c>
      <c r="S151" s="81" t="str">
        <f t="shared" si="40"/>
        <v/>
      </c>
      <c r="T151" s="123" t="str">
        <f t="shared" si="45"/>
        <v/>
      </c>
      <c r="U151" s="124" t="str">
        <f t="shared" si="41"/>
        <v/>
      </c>
      <c r="V151" s="95"/>
      <c r="W151" s="15" t="str">
        <f t="shared" si="36"/>
        <v/>
      </c>
      <c r="X151" s="15" t="str">
        <f t="shared" si="37"/>
        <v/>
      </c>
    </row>
    <row r="152" spans="1:24" x14ac:dyDescent="0.25">
      <c r="A152" s="102"/>
      <c r="B152" s="18"/>
      <c r="C152" s="103"/>
      <c r="D152" s="103"/>
      <c r="E152" s="104"/>
      <c r="F152" s="136"/>
      <c r="G152" s="70" t="str">
        <f>IF(ISBLANK(E152),"",VLOOKUP(W152,CenterRateTable!A:C,2,FALSE))</f>
        <v/>
      </c>
      <c r="H152" s="71" t="str">
        <f t="shared" si="32"/>
        <v/>
      </c>
      <c r="I152" s="71" t="str">
        <f t="shared" si="33"/>
        <v/>
      </c>
      <c r="J152" s="71" t="str">
        <f t="shared" si="34"/>
        <v/>
      </c>
      <c r="K152" s="71" t="str">
        <f t="shared" si="35"/>
        <v/>
      </c>
      <c r="L152" s="81" t="str">
        <f t="shared" si="38"/>
        <v/>
      </c>
      <c r="M152" s="79" t="str">
        <f>IF(ISBLANK(E152),"",VLOOKUP(W152,CenterRateTable!A:C,3,FALSE))</f>
        <v/>
      </c>
      <c r="N152" s="80" t="str">
        <f t="shared" si="42"/>
        <v/>
      </c>
      <c r="O152" s="80" t="str">
        <f>IF(ISBLANK(E152),"",(VLOOKUP(X152,CenterRateTable!A:C,3,FALSE)*C152)+((VLOOKUP(X152,CenterRateTable!A:C,3,FALSE)/2*D152)))</f>
        <v/>
      </c>
      <c r="P152" s="81" t="str">
        <f t="shared" si="43"/>
        <v/>
      </c>
      <c r="Q152" s="80" t="str">
        <f t="shared" si="44"/>
        <v/>
      </c>
      <c r="R152" s="80" t="str">
        <f t="shared" si="39"/>
        <v/>
      </c>
      <c r="S152" s="81" t="str">
        <f t="shared" si="40"/>
        <v/>
      </c>
      <c r="T152" s="123" t="str">
        <f t="shared" si="45"/>
        <v/>
      </c>
      <c r="U152" s="124" t="str">
        <f t="shared" si="41"/>
        <v/>
      </c>
      <c r="V152" s="95"/>
      <c r="W152" s="15" t="str">
        <f t="shared" si="36"/>
        <v/>
      </c>
      <c r="X152" s="15" t="str">
        <f t="shared" si="37"/>
        <v/>
      </c>
    </row>
    <row r="153" spans="1:24" x14ac:dyDescent="0.25">
      <c r="A153" s="102"/>
      <c r="B153" s="18"/>
      <c r="C153" s="103"/>
      <c r="D153" s="103"/>
      <c r="E153" s="104"/>
      <c r="F153" s="136"/>
      <c r="G153" s="70" t="str">
        <f>IF(ISBLANK(E153),"",VLOOKUP(W153,CenterRateTable!A:C,2,FALSE))</f>
        <v/>
      </c>
      <c r="H153" s="71" t="str">
        <f t="shared" si="32"/>
        <v/>
      </c>
      <c r="I153" s="71" t="str">
        <f t="shared" si="33"/>
        <v/>
      </c>
      <c r="J153" s="71" t="str">
        <f t="shared" si="34"/>
        <v/>
      </c>
      <c r="K153" s="71" t="str">
        <f t="shared" si="35"/>
        <v/>
      </c>
      <c r="L153" s="81" t="str">
        <f t="shared" si="38"/>
        <v/>
      </c>
      <c r="M153" s="79" t="str">
        <f>IF(ISBLANK(E153),"",VLOOKUP(W153,CenterRateTable!A:C,3,FALSE))</f>
        <v/>
      </c>
      <c r="N153" s="80" t="str">
        <f t="shared" si="42"/>
        <v/>
      </c>
      <c r="O153" s="80" t="str">
        <f>IF(ISBLANK(E153),"",(VLOOKUP(X153,CenterRateTable!A:C,3,FALSE)*C153)+((VLOOKUP(X153,CenterRateTable!A:C,3,FALSE)/2*D153)))</f>
        <v/>
      </c>
      <c r="P153" s="81" t="str">
        <f t="shared" si="43"/>
        <v/>
      </c>
      <c r="Q153" s="80" t="str">
        <f t="shared" si="44"/>
        <v/>
      </c>
      <c r="R153" s="80" t="str">
        <f t="shared" si="39"/>
        <v/>
      </c>
      <c r="S153" s="81" t="str">
        <f t="shared" si="40"/>
        <v/>
      </c>
      <c r="T153" s="123" t="str">
        <f t="shared" si="45"/>
        <v/>
      </c>
      <c r="U153" s="124" t="str">
        <f t="shared" si="41"/>
        <v/>
      </c>
      <c r="V153" s="95"/>
      <c r="W153" s="15" t="str">
        <f t="shared" si="36"/>
        <v/>
      </c>
      <c r="X153" s="15" t="str">
        <f t="shared" si="37"/>
        <v/>
      </c>
    </row>
    <row r="154" spans="1:24" x14ac:dyDescent="0.25">
      <c r="A154" s="102"/>
      <c r="B154" s="18"/>
      <c r="C154" s="103"/>
      <c r="D154" s="103"/>
      <c r="E154" s="104"/>
      <c r="F154" s="136"/>
      <c r="G154" s="70" t="str">
        <f>IF(ISBLANK(E154),"",VLOOKUP(W154,CenterRateTable!A:C,2,FALSE))</f>
        <v/>
      </c>
      <c r="H154" s="71" t="str">
        <f t="shared" si="32"/>
        <v/>
      </c>
      <c r="I154" s="71" t="str">
        <f t="shared" si="33"/>
        <v/>
      </c>
      <c r="J154" s="71" t="str">
        <f t="shared" si="34"/>
        <v/>
      </c>
      <c r="K154" s="71" t="str">
        <f t="shared" si="35"/>
        <v/>
      </c>
      <c r="L154" s="81" t="str">
        <f t="shared" si="38"/>
        <v/>
      </c>
      <c r="M154" s="79" t="str">
        <f>IF(ISBLANK(E154),"",VLOOKUP(W154,CenterRateTable!A:C,3,FALSE))</f>
        <v/>
      </c>
      <c r="N154" s="80" t="str">
        <f t="shared" si="42"/>
        <v/>
      </c>
      <c r="O154" s="80" t="str">
        <f>IF(ISBLANK(E154),"",(VLOOKUP(X154,CenterRateTable!A:C,3,FALSE)*C154)+((VLOOKUP(X154,CenterRateTable!A:C,3,FALSE)/2*D154)))</f>
        <v/>
      </c>
      <c r="P154" s="81" t="str">
        <f t="shared" si="43"/>
        <v/>
      </c>
      <c r="Q154" s="80" t="str">
        <f t="shared" si="44"/>
        <v/>
      </c>
      <c r="R154" s="80" t="str">
        <f t="shared" si="39"/>
        <v/>
      </c>
      <c r="S154" s="81" t="str">
        <f t="shared" si="40"/>
        <v/>
      </c>
      <c r="T154" s="123" t="str">
        <f t="shared" si="45"/>
        <v/>
      </c>
      <c r="U154" s="124" t="str">
        <f t="shared" si="41"/>
        <v/>
      </c>
      <c r="V154" s="95"/>
      <c r="W154" s="15" t="str">
        <f t="shared" si="36"/>
        <v/>
      </c>
      <c r="X154" s="15" t="str">
        <f t="shared" si="37"/>
        <v/>
      </c>
    </row>
    <row r="155" spans="1:24" x14ac:dyDescent="0.25">
      <c r="A155" s="102"/>
      <c r="B155" s="18"/>
      <c r="C155" s="103"/>
      <c r="D155" s="103"/>
      <c r="E155" s="104"/>
      <c r="F155" s="136"/>
      <c r="G155" s="70" t="str">
        <f>IF(ISBLANK(E155),"",VLOOKUP(W155,CenterRateTable!A:C,2,FALSE))</f>
        <v/>
      </c>
      <c r="H155" s="71" t="str">
        <f t="shared" si="32"/>
        <v/>
      </c>
      <c r="I155" s="71" t="str">
        <f t="shared" si="33"/>
        <v/>
      </c>
      <c r="J155" s="71" t="str">
        <f t="shared" si="34"/>
        <v/>
      </c>
      <c r="K155" s="71" t="str">
        <f t="shared" si="35"/>
        <v/>
      </c>
      <c r="L155" s="81" t="str">
        <f t="shared" si="38"/>
        <v/>
      </c>
      <c r="M155" s="79" t="str">
        <f>IF(ISBLANK(E155),"",VLOOKUP(W155,CenterRateTable!A:C,3,FALSE))</f>
        <v/>
      </c>
      <c r="N155" s="80" t="str">
        <f t="shared" si="42"/>
        <v/>
      </c>
      <c r="O155" s="80" t="str">
        <f>IF(ISBLANK(E155),"",(VLOOKUP(X155,CenterRateTable!A:C,3,FALSE)*C155)+((VLOOKUP(X155,CenterRateTable!A:C,3,FALSE)/2*D155)))</f>
        <v/>
      </c>
      <c r="P155" s="81" t="str">
        <f t="shared" si="43"/>
        <v/>
      </c>
      <c r="Q155" s="80" t="str">
        <f t="shared" si="44"/>
        <v/>
      </c>
      <c r="R155" s="80" t="str">
        <f t="shared" si="39"/>
        <v/>
      </c>
      <c r="S155" s="81" t="str">
        <f t="shared" si="40"/>
        <v/>
      </c>
      <c r="T155" s="123" t="str">
        <f t="shared" si="45"/>
        <v/>
      </c>
      <c r="U155" s="124" t="str">
        <f t="shared" si="41"/>
        <v/>
      </c>
      <c r="V155" s="95"/>
      <c r="W155" s="15" t="str">
        <f t="shared" si="36"/>
        <v/>
      </c>
      <c r="X155" s="15" t="str">
        <f t="shared" si="37"/>
        <v/>
      </c>
    </row>
    <row r="156" spans="1:24" x14ac:dyDescent="0.25">
      <c r="A156" s="102"/>
      <c r="B156" s="18"/>
      <c r="C156" s="103"/>
      <c r="D156" s="103"/>
      <c r="E156" s="104"/>
      <c r="F156" s="136"/>
      <c r="G156" s="70" t="str">
        <f>IF(ISBLANK(E156),"",VLOOKUP(W156,CenterRateTable!A:C,2,FALSE))</f>
        <v/>
      </c>
      <c r="H156" s="71" t="str">
        <f t="shared" si="32"/>
        <v/>
      </c>
      <c r="I156" s="71" t="str">
        <f t="shared" si="33"/>
        <v/>
      </c>
      <c r="J156" s="71" t="str">
        <f t="shared" si="34"/>
        <v/>
      </c>
      <c r="K156" s="71" t="str">
        <f t="shared" si="35"/>
        <v/>
      </c>
      <c r="L156" s="81" t="str">
        <f t="shared" si="38"/>
        <v/>
      </c>
      <c r="M156" s="79" t="str">
        <f>IF(ISBLANK(E156),"",VLOOKUP(W156,CenterRateTable!A:C,3,FALSE))</f>
        <v/>
      </c>
      <c r="N156" s="80" t="str">
        <f t="shared" si="42"/>
        <v/>
      </c>
      <c r="O156" s="80" t="str">
        <f>IF(ISBLANK(E156),"",(VLOOKUP(X156,CenterRateTable!A:C,3,FALSE)*C156)+((VLOOKUP(X156,CenterRateTable!A:C,3,FALSE)/2*D156)))</f>
        <v/>
      </c>
      <c r="P156" s="81" t="str">
        <f t="shared" si="43"/>
        <v/>
      </c>
      <c r="Q156" s="80" t="str">
        <f t="shared" si="44"/>
        <v/>
      </c>
      <c r="R156" s="80" t="str">
        <f t="shared" si="39"/>
        <v/>
      </c>
      <c r="S156" s="81" t="str">
        <f t="shared" si="40"/>
        <v/>
      </c>
      <c r="T156" s="123" t="str">
        <f t="shared" si="45"/>
        <v/>
      </c>
      <c r="U156" s="124" t="str">
        <f t="shared" si="41"/>
        <v/>
      </c>
      <c r="V156" s="95"/>
      <c r="W156" s="15" t="str">
        <f t="shared" si="36"/>
        <v/>
      </c>
      <c r="X156" s="15" t="str">
        <f t="shared" si="37"/>
        <v/>
      </c>
    </row>
    <row r="157" spans="1:24" x14ac:dyDescent="0.25">
      <c r="A157" s="102"/>
      <c r="B157" s="18"/>
      <c r="C157" s="103"/>
      <c r="D157" s="103"/>
      <c r="E157" s="104"/>
      <c r="F157" s="136"/>
      <c r="G157" s="70" t="str">
        <f>IF(ISBLANK(E157),"",VLOOKUP(W157,CenterRateTable!A:C,2,FALSE))</f>
        <v/>
      </c>
      <c r="H157" s="71" t="str">
        <f t="shared" si="32"/>
        <v/>
      </c>
      <c r="I157" s="71" t="str">
        <f t="shared" si="33"/>
        <v/>
      </c>
      <c r="J157" s="71" t="str">
        <f t="shared" si="34"/>
        <v/>
      </c>
      <c r="K157" s="71" t="str">
        <f t="shared" si="35"/>
        <v/>
      </c>
      <c r="L157" s="81" t="str">
        <f t="shared" si="38"/>
        <v/>
      </c>
      <c r="M157" s="79" t="str">
        <f>IF(ISBLANK(E157),"",VLOOKUP(W157,CenterRateTable!A:C,3,FALSE))</f>
        <v/>
      </c>
      <c r="N157" s="80" t="str">
        <f t="shared" si="42"/>
        <v/>
      </c>
      <c r="O157" s="80" t="str">
        <f>IF(ISBLANK(E157),"",(VLOOKUP(X157,CenterRateTable!A:C,3,FALSE)*C157)+((VLOOKUP(X157,CenterRateTable!A:C,3,FALSE)/2*D157)))</f>
        <v/>
      </c>
      <c r="P157" s="81" t="str">
        <f t="shared" si="43"/>
        <v/>
      </c>
      <c r="Q157" s="80" t="str">
        <f t="shared" si="44"/>
        <v/>
      </c>
      <c r="R157" s="80" t="str">
        <f t="shared" si="39"/>
        <v/>
      </c>
      <c r="S157" s="81" t="str">
        <f t="shared" si="40"/>
        <v/>
      </c>
      <c r="T157" s="123" t="str">
        <f t="shared" si="45"/>
        <v/>
      </c>
      <c r="U157" s="124" t="str">
        <f t="shared" si="41"/>
        <v/>
      </c>
      <c r="V157" s="95"/>
      <c r="W157" s="15" t="str">
        <f t="shared" si="36"/>
        <v/>
      </c>
      <c r="X157" s="15" t="str">
        <f t="shared" si="37"/>
        <v/>
      </c>
    </row>
    <row r="158" spans="1:24" x14ac:dyDescent="0.25">
      <c r="A158" s="102"/>
      <c r="B158" s="18"/>
      <c r="C158" s="103"/>
      <c r="D158" s="103"/>
      <c r="E158" s="104"/>
      <c r="F158" s="136"/>
      <c r="G158" s="70" t="str">
        <f>IF(ISBLANK(E158),"",VLOOKUP(W158,CenterRateTable!A:C,2,FALSE))</f>
        <v/>
      </c>
      <c r="H158" s="71" t="str">
        <f t="shared" si="32"/>
        <v/>
      </c>
      <c r="I158" s="71" t="str">
        <f t="shared" si="33"/>
        <v/>
      </c>
      <c r="J158" s="71" t="str">
        <f t="shared" si="34"/>
        <v/>
      </c>
      <c r="K158" s="71" t="str">
        <f t="shared" si="35"/>
        <v/>
      </c>
      <c r="L158" s="81" t="str">
        <f t="shared" si="38"/>
        <v/>
      </c>
      <c r="M158" s="79" t="str">
        <f>IF(ISBLANK(E158),"",VLOOKUP(W158,CenterRateTable!A:C,3,FALSE))</f>
        <v/>
      </c>
      <c r="N158" s="80" t="str">
        <f t="shared" si="42"/>
        <v/>
      </c>
      <c r="O158" s="80" t="str">
        <f>IF(ISBLANK(E158),"",(VLOOKUP(X158,CenterRateTable!A:C,3,FALSE)*C158)+((VLOOKUP(X158,CenterRateTable!A:C,3,FALSE)/2*D158)))</f>
        <v/>
      </c>
      <c r="P158" s="81" t="str">
        <f t="shared" si="43"/>
        <v/>
      </c>
      <c r="Q158" s="80" t="str">
        <f t="shared" si="44"/>
        <v/>
      </c>
      <c r="R158" s="80" t="str">
        <f t="shared" si="39"/>
        <v/>
      </c>
      <c r="S158" s="81" t="str">
        <f t="shared" si="40"/>
        <v/>
      </c>
      <c r="T158" s="123" t="str">
        <f t="shared" si="45"/>
        <v/>
      </c>
      <c r="U158" s="124" t="str">
        <f t="shared" si="41"/>
        <v/>
      </c>
      <c r="V158" s="95"/>
      <c r="W158" s="15" t="str">
        <f t="shared" si="36"/>
        <v/>
      </c>
      <c r="X158" s="15" t="str">
        <f t="shared" si="37"/>
        <v/>
      </c>
    </row>
    <row r="159" spans="1:24" x14ac:dyDescent="0.25">
      <c r="A159" s="102"/>
      <c r="B159" s="18"/>
      <c r="C159" s="103"/>
      <c r="D159" s="103"/>
      <c r="E159" s="104"/>
      <c r="F159" s="136"/>
      <c r="G159" s="70" t="str">
        <f>IF(ISBLANK(E159),"",VLOOKUP(W159,CenterRateTable!A:C,2,FALSE))</f>
        <v/>
      </c>
      <c r="H159" s="71" t="str">
        <f t="shared" si="32"/>
        <v/>
      </c>
      <c r="I159" s="71" t="str">
        <f t="shared" si="33"/>
        <v/>
      </c>
      <c r="J159" s="71" t="str">
        <f t="shared" si="34"/>
        <v/>
      </c>
      <c r="K159" s="71" t="str">
        <f t="shared" si="35"/>
        <v/>
      </c>
      <c r="L159" s="81" t="str">
        <f t="shared" si="38"/>
        <v/>
      </c>
      <c r="M159" s="79" t="str">
        <f>IF(ISBLANK(E159),"",VLOOKUP(W159,CenterRateTable!A:C,3,FALSE))</f>
        <v/>
      </c>
      <c r="N159" s="80" t="str">
        <f t="shared" si="42"/>
        <v/>
      </c>
      <c r="O159" s="80" t="str">
        <f>IF(ISBLANK(E159),"",(VLOOKUP(X159,CenterRateTable!A:C,3,FALSE)*C159)+((VLOOKUP(X159,CenterRateTable!A:C,3,FALSE)/2*D159)))</f>
        <v/>
      </c>
      <c r="P159" s="81" t="str">
        <f t="shared" si="43"/>
        <v/>
      </c>
      <c r="Q159" s="80" t="str">
        <f t="shared" si="44"/>
        <v/>
      </c>
      <c r="R159" s="80" t="str">
        <f t="shared" si="39"/>
        <v/>
      </c>
      <c r="S159" s="81" t="str">
        <f t="shared" si="40"/>
        <v/>
      </c>
      <c r="T159" s="123" t="str">
        <f t="shared" si="45"/>
        <v/>
      </c>
      <c r="U159" s="124" t="str">
        <f t="shared" si="41"/>
        <v/>
      </c>
      <c r="V159" s="95"/>
      <c r="W159" s="15" t="str">
        <f t="shared" si="36"/>
        <v/>
      </c>
      <c r="X159" s="15" t="str">
        <f t="shared" si="37"/>
        <v/>
      </c>
    </row>
    <row r="160" spans="1:24" x14ac:dyDescent="0.25">
      <c r="A160" s="102"/>
      <c r="B160" s="18"/>
      <c r="C160" s="103"/>
      <c r="D160" s="103"/>
      <c r="E160" s="104"/>
      <c r="F160" s="136"/>
      <c r="G160" s="70" t="str">
        <f>IF(ISBLANK(E160),"",VLOOKUP(W160,CenterRateTable!A:C,2,FALSE))</f>
        <v/>
      </c>
      <c r="H160" s="71" t="str">
        <f t="shared" si="32"/>
        <v/>
      </c>
      <c r="I160" s="71" t="str">
        <f t="shared" si="33"/>
        <v/>
      </c>
      <c r="J160" s="71" t="str">
        <f t="shared" si="34"/>
        <v/>
      </c>
      <c r="K160" s="71" t="str">
        <f t="shared" si="35"/>
        <v/>
      </c>
      <c r="L160" s="81" t="str">
        <f t="shared" si="38"/>
        <v/>
      </c>
      <c r="M160" s="79" t="str">
        <f>IF(ISBLANK(E160),"",VLOOKUP(W160,CenterRateTable!A:C,3,FALSE))</f>
        <v/>
      </c>
      <c r="N160" s="80" t="str">
        <f t="shared" si="42"/>
        <v/>
      </c>
      <c r="O160" s="80" t="str">
        <f>IF(ISBLANK(E160),"",(VLOOKUP(X160,CenterRateTable!A:C,3,FALSE)*C160)+((VLOOKUP(X160,CenterRateTable!A:C,3,FALSE)/2*D160)))</f>
        <v/>
      </c>
      <c r="P160" s="81" t="str">
        <f t="shared" si="43"/>
        <v/>
      </c>
      <c r="Q160" s="80" t="str">
        <f t="shared" si="44"/>
        <v/>
      </c>
      <c r="R160" s="80" t="str">
        <f t="shared" si="39"/>
        <v/>
      </c>
      <c r="S160" s="81" t="str">
        <f t="shared" si="40"/>
        <v/>
      </c>
      <c r="T160" s="123" t="str">
        <f t="shared" si="45"/>
        <v/>
      </c>
      <c r="U160" s="124" t="str">
        <f t="shared" si="41"/>
        <v/>
      </c>
      <c r="V160" s="95"/>
      <c r="W160" s="15" t="str">
        <f t="shared" si="36"/>
        <v/>
      </c>
      <c r="X160" s="15" t="str">
        <f t="shared" si="37"/>
        <v/>
      </c>
    </row>
    <row r="161" spans="1:24" x14ac:dyDescent="0.25">
      <c r="A161" s="102"/>
      <c r="B161" s="18"/>
      <c r="C161" s="103"/>
      <c r="D161" s="103"/>
      <c r="E161" s="104"/>
      <c r="F161" s="136"/>
      <c r="G161" s="70" t="str">
        <f>IF(ISBLANK(E161),"",VLOOKUP(W161,CenterRateTable!A:C,2,FALSE))</f>
        <v/>
      </c>
      <c r="H161" s="71" t="str">
        <f t="shared" si="32"/>
        <v/>
      </c>
      <c r="I161" s="71" t="str">
        <f t="shared" si="33"/>
        <v/>
      </c>
      <c r="J161" s="71" t="str">
        <f t="shared" si="34"/>
        <v/>
      </c>
      <c r="K161" s="71" t="str">
        <f t="shared" si="35"/>
        <v/>
      </c>
      <c r="L161" s="81" t="str">
        <f t="shared" si="38"/>
        <v/>
      </c>
      <c r="M161" s="79" t="str">
        <f>IF(ISBLANK(E161),"",VLOOKUP(W161,CenterRateTable!A:C,3,FALSE))</f>
        <v/>
      </c>
      <c r="N161" s="80" t="str">
        <f t="shared" si="42"/>
        <v/>
      </c>
      <c r="O161" s="80" t="str">
        <f>IF(ISBLANK(E161),"",(VLOOKUP(X161,CenterRateTable!A:C,3,FALSE)*C161)+((VLOOKUP(X161,CenterRateTable!A:C,3,FALSE)/2*D161)))</f>
        <v/>
      </c>
      <c r="P161" s="81" t="str">
        <f t="shared" si="43"/>
        <v/>
      </c>
      <c r="Q161" s="80" t="str">
        <f t="shared" si="44"/>
        <v/>
      </c>
      <c r="R161" s="80" t="str">
        <f t="shared" si="39"/>
        <v/>
      </c>
      <c r="S161" s="81" t="str">
        <f t="shared" si="40"/>
        <v/>
      </c>
      <c r="T161" s="123" t="str">
        <f t="shared" si="45"/>
        <v/>
      </c>
      <c r="U161" s="124" t="str">
        <f t="shared" si="41"/>
        <v/>
      </c>
      <c r="V161" s="95"/>
      <c r="W161" s="15" t="str">
        <f t="shared" si="36"/>
        <v/>
      </c>
      <c r="X161" s="15" t="str">
        <f t="shared" si="37"/>
        <v/>
      </c>
    </row>
    <row r="162" spans="1:24" x14ac:dyDescent="0.25">
      <c r="A162" s="102"/>
      <c r="B162" s="18"/>
      <c r="C162" s="103"/>
      <c r="D162" s="103"/>
      <c r="E162" s="104"/>
      <c r="F162" s="136"/>
      <c r="G162" s="70" t="str">
        <f>IF(ISBLANK(E162),"",VLOOKUP(W162,CenterRateTable!A:C,2,FALSE))</f>
        <v/>
      </c>
      <c r="H162" s="71" t="str">
        <f t="shared" si="32"/>
        <v/>
      </c>
      <c r="I162" s="71" t="str">
        <f t="shared" si="33"/>
        <v/>
      </c>
      <c r="J162" s="71" t="str">
        <f t="shared" si="34"/>
        <v/>
      </c>
      <c r="K162" s="71" t="str">
        <f t="shared" si="35"/>
        <v/>
      </c>
      <c r="L162" s="81" t="str">
        <f t="shared" si="38"/>
        <v/>
      </c>
      <c r="M162" s="79" t="str">
        <f>IF(ISBLANK(E162),"",VLOOKUP(W162,CenterRateTable!A:C,3,FALSE))</f>
        <v/>
      </c>
      <c r="N162" s="80" t="str">
        <f t="shared" si="42"/>
        <v/>
      </c>
      <c r="O162" s="80" t="str">
        <f>IF(ISBLANK(E162),"",(VLOOKUP(X162,CenterRateTable!A:C,3,FALSE)*C162)+((VLOOKUP(X162,CenterRateTable!A:C,3,FALSE)/2*D162)))</f>
        <v/>
      </c>
      <c r="P162" s="81" t="str">
        <f t="shared" si="43"/>
        <v/>
      </c>
      <c r="Q162" s="80" t="str">
        <f t="shared" si="44"/>
        <v/>
      </c>
      <c r="R162" s="80" t="str">
        <f t="shared" si="39"/>
        <v/>
      </c>
      <c r="S162" s="81" t="str">
        <f t="shared" si="40"/>
        <v/>
      </c>
      <c r="T162" s="123" t="str">
        <f t="shared" si="45"/>
        <v/>
      </c>
      <c r="U162" s="124" t="str">
        <f t="shared" si="41"/>
        <v/>
      </c>
      <c r="V162" s="95"/>
      <c r="W162" s="15" t="str">
        <f t="shared" si="36"/>
        <v/>
      </c>
      <c r="X162" s="15" t="str">
        <f t="shared" si="37"/>
        <v/>
      </c>
    </row>
    <row r="163" spans="1:24" x14ac:dyDescent="0.25">
      <c r="A163" s="102"/>
      <c r="B163" s="18"/>
      <c r="C163" s="103"/>
      <c r="D163" s="103"/>
      <c r="E163" s="104"/>
      <c r="F163" s="136"/>
      <c r="G163" s="70" t="str">
        <f>IF(ISBLANK(E163),"",VLOOKUP(W163,CenterRateTable!A:C,2,FALSE))</f>
        <v/>
      </c>
      <c r="H163" s="71" t="str">
        <f t="shared" si="32"/>
        <v/>
      </c>
      <c r="I163" s="71" t="str">
        <f t="shared" si="33"/>
        <v/>
      </c>
      <c r="J163" s="71" t="str">
        <f t="shared" si="34"/>
        <v/>
      </c>
      <c r="K163" s="71" t="str">
        <f t="shared" si="35"/>
        <v/>
      </c>
      <c r="L163" s="81" t="str">
        <f t="shared" si="38"/>
        <v/>
      </c>
      <c r="M163" s="79" t="str">
        <f>IF(ISBLANK(E163),"",VLOOKUP(W163,CenterRateTable!A:C,3,FALSE))</f>
        <v/>
      </c>
      <c r="N163" s="80" t="str">
        <f t="shared" si="42"/>
        <v/>
      </c>
      <c r="O163" s="80" t="str">
        <f>IF(ISBLANK(E163),"",(VLOOKUP(X163,CenterRateTable!A:C,3,FALSE)*C163)+((VLOOKUP(X163,CenterRateTable!A:C,3,FALSE)/2*D163)))</f>
        <v/>
      </c>
      <c r="P163" s="81" t="str">
        <f t="shared" si="43"/>
        <v/>
      </c>
      <c r="Q163" s="80" t="str">
        <f t="shared" si="44"/>
        <v/>
      </c>
      <c r="R163" s="80" t="str">
        <f t="shared" si="39"/>
        <v/>
      </c>
      <c r="S163" s="81" t="str">
        <f t="shared" si="40"/>
        <v/>
      </c>
      <c r="T163" s="123" t="str">
        <f t="shared" si="45"/>
        <v/>
      </c>
      <c r="U163" s="124" t="str">
        <f t="shared" si="41"/>
        <v/>
      </c>
      <c r="V163" s="95"/>
      <c r="W163" s="15" t="str">
        <f t="shared" si="36"/>
        <v/>
      </c>
      <c r="X163" s="15" t="str">
        <f t="shared" si="37"/>
        <v/>
      </c>
    </row>
    <row r="164" spans="1:24" x14ac:dyDescent="0.25">
      <c r="A164" s="102"/>
      <c r="B164" s="18"/>
      <c r="C164" s="103"/>
      <c r="D164" s="103"/>
      <c r="E164" s="104"/>
      <c r="F164" s="136"/>
      <c r="G164" s="70" t="str">
        <f>IF(ISBLANK(E164),"",VLOOKUP(W164,CenterRateTable!A:C,2,FALSE))</f>
        <v/>
      </c>
      <c r="H164" s="71" t="str">
        <f t="shared" si="32"/>
        <v/>
      </c>
      <c r="I164" s="71" t="str">
        <f t="shared" si="33"/>
        <v/>
      </c>
      <c r="J164" s="71" t="str">
        <f t="shared" si="34"/>
        <v/>
      </c>
      <c r="K164" s="71" t="str">
        <f t="shared" si="35"/>
        <v/>
      </c>
      <c r="L164" s="81" t="str">
        <f t="shared" si="38"/>
        <v/>
      </c>
      <c r="M164" s="79" t="str">
        <f>IF(ISBLANK(E164),"",VLOOKUP(W164,CenterRateTable!A:C,3,FALSE))</f>
        <v/>
      </c>
      <c r="N164" s="80" t="str">
        <f t="shared" si="42"/>
        <v/>
      </c>
      <c r="O164" s="80" t="str">
        <f>IF(ISBLANK(E164),"",(VLOOKUP(X164,CenterRateTable!A:C,3,FALSE)*C164)+((VLOOKUP(X164,CenterRateTable!A:C,3,FALSE)/2*D164)))</f>
        <v/>
      </c>
      <c r="P164" s="81" t="str">
        <f t="shared" si="43"/>
        <v/>
      </c>
      <c r="Q164" s="80" t="str">
        <f t="shared" si="44"/>
        <v/>
      </c>
      <c r="R164" s="80" t="str">
        <f t="shared" si="39"/>
        <v/>
      </c>
      <c r="S164" s="81" t="str">
        <f t="shared" si="40"/>
        <v/>
      </c>
      <c r="T164" s="123" t="str">
        <f t="shared" si="45"/>
        <v/>
      </c>
      <c r="U164" s="124" t="str">
        <f t="shared" si="41"/>
        <v/>
      </c>
      <c r="V164" s="95"/>
      <c r="W164" s="15" t="str">
        <f t="shared" si="36"/>
        <v/>
      </c>
      <c r="X164" s="15" t="str">
        <f t="shared" si="37"/>
        <v/>
      </c>
    </row>
    <row r="165" spans="1:24" x14ac:dyDescent="0.25">
      <c r="A165" s="102"/>
      <c r="B165" s="18"/>
      <c r="C165" s="103"/>
      <c r="D165" s="103"/>
      <c r="E165" s="104"/>
      <c r="F165" s="136"/>
      <c r="G165" s="70" t="str">
        <f>IF(ISBLANK(E165),"",VLOOKUP(W165,CenterRateTable!A:C,2,FALSE))</f>
        <v/>
      </c>
      <c r="H165" s="71" t="str">
        <f t="shared" si="32"/>
        <v/>
      </c>
      <c r="I165" s="71" t="str">
        <f t="shared" si="33"/>
        <v/>
      </c>
      <c r="J165" s="71" t="str">
        <f t="shared" si="34"/>
        <v/>
      </c>
      <c r="K165" s="71" t="str">
        <f t="shared" si="35"/>
        <v/>
      </c>
      <c r="L165" s="81" t="str">
        <f t="shared" si="38"/>
        <v/>
      </c>
      <c r="M165" s="79" t="str">
        <f>IF(ISBLANK(E165),"",VLOOKUP(W165,CenterRateTable!A:C,3,FALSE))</f>
        <v/>
      </c>
      <c r="N165" s="80" t="str">
        <f t="shared" si="42"/>
        <v/>
      </c>
      <c r="O165" s="80" t="str">
        <f>IF(ISBLANK(E165),"",(VLOOKUP(X165,CenterRateTable!A:C,3,FALSE)*C165)+((VLOOKUP(X165,CenterRateTable!A:C,3,FALSE)/2*D165)))</f>
        <v/>
      </c>
      <c r="P165" s="81" t="str">
        <f t="shared" si="43"/>
        <v/>
      </c>
      <c r="Q165" s="80" t="str">
        <f t="shared" si="44"/>
        <v/>
      </c>
      <c r="R165" s="80" t="str">
        <f t="shared" si="39"/>
        <v/>
      </c>
      <c r="S165" s="81" t="str">
        <f t="shared" si="40"/>
        <v/>
      </c>
      <c r="T165" s="123" t="str">
        <f t="shared" si="45"/>
        <v/>
      </c>
      <c r="U165" s="124" t="str">
        <f t="shared" si="41"/>
        <v/>
      </c>
      <c r="V165" s="95"/>
      <c r="W165" s="15" t="str">
        <f t="shared" si="36"/>
        <v/>
      </c>
      <c r="X165" s="15" t="str">
        <f t="shared" si="37"/>
        <v/>
      </c>
    </row>
    <row r="166" spans="1:24" x14ac:dyDescent="0.25">
      <c r="A166" s="102"/>
      <c r="B166" s="18"/>
      <c r="C166" s="103"/>
      <c r="D166" s="103"/>
      <c r="E166" s="104"/>
      <c r="F166" s="136"/>
      <c r="G166" s="70" t="str">
        <f>IF(ISBLANK(E166),"",VLOOKUP(W166,CenterRateTable!A:C,2,FALSE))</f>
        <v/>
      </c>
      <c r="H166" s="71" t="str">
        <f t="shared" si="32"/>
        <v/>
      </c>
      <c r="I166" s="71" t="str">
        <f t="shared" si="33"/>
        <v/>
      </c>
      <c r="J166" s="71" t="str">
        <f t="shared" si="34"/>
        <v/>
      </c>
      <c r="K166" s="71" t="str">
        <f t="shared" si="35"/>
        <v/>
      </c>
      <c r="L166" s="81" t="str">
        <f t="shared" si="38"/>
        <v/>
      </c>
      <c r="M166" s="79" t="str">
        <f>IF(ISBLANK(E166),"",VLOOKUP(W166,CenterRateTable!A:C,3,FALSE))</f>
        <v/>
      </c>
      <c r="N166" s="80" t="str">
        <f t="shared" si="42"/>
        <v/>
      </c>
      <c r="O166" s="80" t="str">
        <f>IF(ISBLANK(E166),"",(VLOOKUP(X166,CenterRateTable!A:C,3,FALSE)*C166)+((VLOOKUP(X166,CenterRateTable!A:C,3,FALSE)/2*D166)))</f>
        <v/>
      </c>
      <c r="P166" s="81" t="str">
        <f t="shared" si="43"/>
        <v/>
      </c>
      <c r="Q166" s="80" t="str">
        <f t="shared" si="44"/>
        <v/>
      </c>
      <c r="R166" s="80" t="str">
        <f t="shared" si="39"/>
        <v/>
      </c>
      <c r="S166" s="81" t="str">
        <f t="shared" si="40"/>
        <v/>
      </c>
      <c r="T166" s="123" t="str">
        <f t="shared" si="45"/>
        <v/>
      </c>
      <c r="U166" s="124" t="str">
        <f t="shared" si="41"/>
        <v/>
      </c>
      <c r="V166" s="95"/>
      <c r="W166" s="15" t="str">
        <f t="shared" si="36"/>
        <v/>
      </c>
      <c r="X166" s="15" t="str">
        <f t="shared" si="37"/>
        <v/>
      </c>
    </row>
    <row r="167" spans="1:24" x14ac:dyDescent="0.25">
      <c r="A167" s="102"/>
      <c r="B167" s="18"/>
      <c r="C167" s="103"/>
      <c r="D167" s="103"/>
      <c r="E167" s="104"/>
      <c r="F167" s="136"/>
      <c r="G167" s="70" t="str">
        <f>IF(ISBLANK(E167),"",VLOOKUP(W167,CenterRateTable!A:C,2,FALSE))</f>
        <v/>
      </c>
      <c r="H167" s="71" t="str">
        <f t="shared" si="32"/>
        <v/>
      </c>
      <c r="I167" s="71" t="str">
        <f t="shared" si="33"/>
        <v/>
      </c>
      <c r="J167" s="71" t="str">
        <f t="shared" si="34"/>
        <v/>
      </c>
      <c r="K167" s="71" t="str">
        <f t="shared" si="35"/>
        <v/>
      </c>
      <c r="L167" s="81" t="str">
        <f t="shared" si="38"/>
        <v/>
      </c>
      <c r="M167" s="79" t="str">
        <f>IF(ISBLANK(E167),"",VLOOKUP(W167,CenterRateTable!A:C,3,FALSE))</f>
        <v/>
      </c>
      <c r="N167" s="80" t="str">
        <f t="shared" si="42"/>
        <v/>
      </c>
      <c r="O167" s="80" t="str">
        <f>IF(ISBLANK(E167),"",(VLOOKUP(X167,CenterRateTable!A:C,3,FALSE)*C167)+((VLOOKUP(X167,CenterRateTable!A:C,3,FALSE)/2*D167)))</f>
        <v/>
      </c>
      <c r="P167" s="81" t="str">
        <f t="shared" si="43"/>
        <v/>
      </c>
      <c r="Q167" s="80" t="str">
        <f t="shared" si="44"/>
        <v/>
      </c>
      <c r="R167" s="80" t="str">
        <f t="shared" si="39"/>
        <v/>
      </c>
      <c r="S167" s="81" t="str">
        <f t="shared" si="40"/>
        <v/>
      </c>
      <c r="T167" s="123" t="str">
        <f t="shared" si="45"/>
        <v/>
      </c>
      <c r="U167" s="124" t="str">
        <f t="shared" si="41"/>
        <v/>
      </c>
      <c r="V167" s="95"/>
      <c r="W167" s="15" t="str">
        <f t="shared" si="36"/>
        <v/>
      </c>
      <c r="X167" s="15" t="str">
        <f t="shared" si="37"/>
        <v/>
      </c>
    </row>
    <row r="168" spans="1:24" x14ac:dyDescent="0.25">
      <c r="A168" s="102"/>
      <c r="B168" s="18"/>
      <c r="C168" s="103"/>
      <c r="D168" s="103"/>
      <c r="E168" s="104"/>
      <c r="F168" s="136"/>
      <c r="G168" s="70" t="str">
        <f>IF(ISBLANK(E168),"",VLOOKUP(W168,CenterRateTable!A:C,2,FALSE))</f>
        <v/>
      </c>
      <c r="H168" s="71" t="str">
        <f t="shared" si="32"/>
        <v/>
      </c>
      <c r="I168" s="71" t="str">
        <f t="shared" si="33"/>
        <v/>
      </c>
      <c r="J168" s="71" t="str">
        <f t="shared" si="34"/>
        <v/>
      </c>
      <c r="K168" s="71" t="str">
        <f t="shared" si="35"/>
        <v/>
      </c>
      <c r="L168" s="81" t="str">
        <f t="shared" si="38"/>
        <v/>
      </c>
      <c r="M168" s="79" t="str">
        <f>IF(ISBLANK(E168),"",VLOOKUP(W168,CenterRateTable!A:C,3,FALSE))</f>
        <v/>
      </c>
      <c r="N168" s="80" t="str">
        <f t="shared" si="42"/>
        <v/>
      </c>
      <c r="O168" s="80" t="str">
        <f>IF(ISBLANK(E168),"",(VLOOKUP(X168,CenterRateTable!A:C,3,FALSE)*C168)+((VLOOKUP(X168,CenterRateTable!A:C,3,FALSE)/2*D168)))</f>
        <v/>
      </c>
      <c r="P168" s="81" t="str">
        <f t="shared" si="43"/>
        <v/>
      </c>
      <c r="Q168" s="80" t="str">
        <f t="shared" si="44"/>
        <v/>
      </c>
      <c r="R168" s="80" t="str">
        <f t="shared" si="39"/>
        <v/>
      </c>
      <c r="S168" s="81" t="str">
        <f t="shared" si="40"/>
        <v/>
      </c>
      <c r="T168" s="123" t="str">
        <f t="shared" si="45"/>
        <v/>
      </c>
      <c r="U168" s="124" t="str">
        <f t="shared" si="41"/>
        <v/>
      </c>
      <c r="V168" s="95"/>
      <c r="W168" s="15" t="str">
        <f t="shared" si="36"/>
        <v/>
      </c>
      <c r="X168" s="15" t="str">
        <f t="shared" si="37"/>
        <v/>
      </c>
    </row>
    <row r="169" spans="1:24" x14ac:dyDescent="0.25">
      <c r="A169" s="102"/>
      <c r="B169" s="18"/>
      <c r="C169" s="103"/>
      <c r="D169" s="103"/>
      <c r="E169" s="104"/>
      <c r="F169" s="136"/>
      <c r="G169" s="70" t="str">
        <f>IF(ISBLANK(E169),"",VLOOKUP(W169,CenterRateTable!A:C,2,FALSE))</f>
        <v/>
      </c>
      <c r="H169" s="71" t="str">
        <f t="shared" si="32"/>
        <v/>
      </c>
      <c r="I169" s="71" t="str">
        <f t="shared" si="33"/>
        <v/>
      </c>
      <c r="J169" s="71" t="str">
        <f t="shared" si="34"/>
        <v/>
      </c>
      <c r="K169" s="71" t="str">
        <f t="shared" si="35"/>
        <v/>
      </c>
      <c r="L169" s="81" t="str">
        <f t="shared" si="38"/>
        <v/>
      </c>
      <c r="M169" s="79" t="str">
        <f>IF(ISBLANK(E169),"",VLOOKUP(W169,CenterRateTable!A:C,3,FALSE))</f>
        <v/>
      </c>
      <c r="N169" s="80" t="str">
        <f t="shared" si="42"/>
        <v/>
      </c>
      <c r="O169" s="80" t="str">
        <f>IF(ISBLANK(E169),"",(VLOOKUP(X169,CenterRateTable!A:C,3,FALSE)*C169)+((VLOOKUP(X169,CenterRateTable!A:C,3,FALSE)/2*D169)))</f>
        <v/>
      </c>
      <c r="P169" s="81" t="str">
        <f t="shared" si="43"/>
        <v/>
      </c>
      <c r="Q169" s="80" t="str">
        <f t="shared" si="44"/>
        <v/>
      </c>
      <c r="R169" s="80" t="str">
        <f t="shared" si="39"/>
        <v/>
      </c>
      <c r="S169" s="81" t="str">
        <f t="shared" si="40"/>
        <v/>
      </c>
      <c r="T169" s="123" t="str">
        <f t="shared" si="45"/>
        <v/>
      </c>
      <c r="U169" s="124" t="str">
        <f t="shared" si="41"/>
        <v/>
      </c>
      <c r="V169" s="95"/>
      <c r="W169" s="15" t="str">
        <f t="shared" si="36"/>
        <v/>
      </c>
      <c r="X169" s="15" t="str">
        <f t="shared" si="37"/>
        <v/>
      </c>
    </row>
    <row r="170" spans="1:24" x14ac:dyDescent="0.25">
      <c r="A170" s="102"/>
      <c r="B170" s="18"/>
      <c r="C170" s="103"/>
      <c r="D170" s="103"/>
      <c r="E170" s="104"/>
      <c r="F170" s="136"/>
      <c r="G170" s="70" t="str">
        <f>IF(ISBLANK(E170),"",VLOOKUP(W170,CenterRateTable!A:C,2,FALSE))</f>
        <v/>
      </c>
      <c r="H170" s="71" t="str">
        <f t="shared" si="32"/>
        <v/>
      </c>
      <c r="I170" s="71" t="str">
        <f t="shared" si="33"/>
        <v/>
      </c>
      <c r="J170" s="71" t="str">
        <f t="shared" si="34"/>
        <v/>
      </c>
      <c r="K170" s="71" t="str">
        <f t="shared" si="35"/>
        <v/>
      </c>
      <c r="L170" s="81" t="str">
        <f t="shared" si="38"/>
        <v/>
      </c>
      <c r="M170" s="79" t="str">
        <f>IF(ISBLANK(E170),"",VLOOKUP(W170,CenterRateTable!A:C,3,FALSE))</f>
        <v/>
      </c>
      <c r="N170" s="80" t="str">
        <f t="shared" si="42"/>
        <v/>
      </c>
      <c r="O170" s="80" t="str">
        <f>IF(ISBLANK(E170),"",(VLOOKUP(X170,CenterRateTable!A:C,3,FALSE)*C170)+((VLOOKUP(X170,CenterRateTable!A:C,3,FALSE)/2*D170)))</f>
        <v/>
      </c>
      <c r="P170" s="81" t="str">
        <f t="shared" si="43"/>
        <v/>
      </c>
      <c r="Q170" s="80" t="str">
        <f t="shared" si="44"/>
        <v/>
      </c>
      <c r="R170" s="80" t="str">
        <f t="shared" si="39"/>
        <v/>
      </c>
      <c r="S170" s="81" t="str">
        <f t="shared" si="40"/>
        <v/>
      </c>
      <c r="T170" s="123" t="str">
        <f t="shared" si="45"/>
        <v/>
      </c>
      <c r="U170" s="124" t="str">
        <f t="shared" si="41"/>
        <v/>
      </c>
      <c r="V170" s="95"/>
      <c r="W170" s="15" t="str">
        <f t="shared" si="36"/>
        <v/>
      </c>
      <c r="X170" s="15" t="str">
        <f t="shared" si="37"/>
        <v/>
      </c>
    </row>
    <row r="171" spans="1:24" x14ac:dyDescent="0.25">
      <c r="A171" s="102"/>
      <c r="B171" s="18"/>
      <c r="C171" s="103"/>
      <c r="D171" s="103"/>
      <c r="E171" s="104"/>
      <c r="F171" s="136"/>
      <c r="G171" s="70" t="str">
        <f>IF(ISBLANK(E171),"",VLOOKUP(W171,CenterRateTable!A:C,2,FALSE))</f>
        <v/>
      </c>
      <c r="H171" s="71" t="str">
        <f t="shared" si="32"/>
        <v/>
      </c>
      <c r="I171" s="71" t="str">
        <f t="shared" si="33"/>
        <v/>
      </c>
      <c r="J171" s="71" t="str">
        <f t="shared" si="34"/>
        <v/>
      </c>
      <c r="K171" s="71" t="str">
        <f t="shared" si="35"/>
        <v/>
      </c>
      <c r="L171" s="81" t="str">
        <f t="shared" si="38"/>
        <v/>
      </c>
      <c r="M171" s="79" t="str">
        <f>IF(ISBLANK(E171),"",VLOOKUP(W171,CenterRateTable!A:C,3,FALSE))</f>
        <v/>
      </c>
      <c r="N171" s="80" t="str">
        <f t="shared" si="42"/>
        <v/>
      </c>
      <c r="O171" s="80" t="str">
        <f>IF(ISBLANK(E171),"",(VLOOKUP(X171,CenterRateTable!A:C,3,FALSE)*C171)+((VLOOKUP(X171,CenterRateTable!A:C,3,FALSE)/2*D171)))</f>
        <v/>
      </c>
      <c r="P171" s="81" t="str">
        <f t="shared" si="43"/>
        <v/>
      </c>
      <c r="Q171" s="80" t="str">
        <f t="shared" si="44"/>
        <v/>
      </c>
      <c r="R171" s="80" t="str">
        <f t="shared" si="39"/>
        <v/>
      </c>
      <c r="S171" s="81" t="str">
        <f t="shared" si="40"/>
        <v/>
      </c>
      <c r="T171" s="123" t="str">
        <f t="shared" si="45"/>
        <v/>
      </c>
      <c r="U171" s="124" t="str">
        <f t="shared" si="41"/>
        <v/>
      </c>
      <c r="V171" s="95"/>
      <c r="W171" s="15" t="str">
        <f t="shared" si="36"/>
        <v/>
      </c>
      <c r="X171" s="15" t="str">
        <f t="shared" si="37"/>
        <v/>
      </c>
    </row>
    <row r="172" spans="1:24" x14ac:dyDescent="0.25">
      <c r="A172" s="102"/>
      <c r="B172" s="18"/>
      <c r="C172" s="103"/>
      <c r="D172" s="103"/>
      <c r="E172" s="104"/>
      <c r="F172" s="136"/>
      <c r="G172" s="70" t="str">
        <f>IF(ISBLANK(E172),"",VLOOKUP(W172,CenterRateTable!A:C,2,FALSE))</f>
        <v/>
      </c>
      <c r="H172" s="71" t="str">
        <f t="shared" si="32"/>
        <v/>
      </c>
      <c r="I172" s="71" t="str">
        <f t="shared" si="33"/>
        <v/>
      </c>
      <c r="J172" s="71" t="str">
        <f t="shared" si="34"/>
        <v/>
      </c>
      <c r="K172" s="71" t="str">
        <f t="shared" si="35"/>
        <v/>
      </c>
      <c r="L172" s="81" t="str">
        <f t="shared" si="38"/>
        <v/>
      </c>
      <c r="M172" s="79" t="str">
        <f>IF(ISBLANK(E172),"",VLOOKUP(W172,CenterRateTable!A:C,3,FALSE))</f>
        <v/>
      </c>
      <c r="N172" s="80" t="str">
        <f t="shared" si="42"/>
        <v/>
      </c>
      <c r="O172" s="80" t="str">
        <f>IF(ISBLANK(E172),"",(VLOOKUP(X172,CenterRateTable!A:C,3,FALSE)*C172)+((VLOOKUP(X172,CenterRateTable!A:C,3,FALSE)/2*D172)))</f>
        <v/>
      </c>
      <c r="P172" s="81" t="str">
        <f t="shared" si="43"/>
        <v/>
      </c>
      <c r="Q172" s="80" t="str">
        <f t="shared" si="44"/>
        <v/>
      </c>
      <c r="R172" s="80" t="str">
        <f t="shared" si="39"/>
        <v/>
      </c>
      <c r="S172" s="81" t="str">
        <f t="shared" si="40"/>
        <v/>
      </c>
      <c r="T172" s="123" t="str">
        <f t="shared" si="45"/>
        <v/>
      </c>
      <c r="U172" s="124" t="str">
        <f t="shared" si="41"/>
        <v/>
      </c>
      <c r="V172" s="95"/>
      <c r="W172" s="15" t="str">
        <f t="shared" si="36"/>
        <v/>
      </c>
      <c r="X172" s="15" t="str">
        <f t="shared" si="37"/>
        <v/>
      </c>
    </row>
    <row r="173" spans="1:24" x14ac:dyDescent="0.25">
      <c r="A173" s="102"/>
      <c r="B173" s="18"/>
      <c r="C173" s="103"/>
      <c r="D173" s="103"/>
      <c r="E173" s="104"/>
      <c r="F173" s="136"/>
      <c r="G173" s="70" t="str">
        <f>IF(ISBLANK(E173),"",VLOOKUP(W173,CenterRateTable!A:C,2,FALSE))</f>
        <v/>
      </c>
      <c r="H173" s="71" t="str">
        <f t="shared" si="32"/>
        <v/>
      </c>
      <c r="I173" s="71" t="str">
        <f t="shared" si="33"/>
        <v/>
      </c>
      <c r="J173" s="71" t="str">
        <f t="shared" si="34"/>
        <v/>
      </c>
      <c r="K173" s="71" t="str">
        <f t="shared" si="35"/>
        <v/>
      </c>
      <c r="L173" s="81" t="str">
        <f t="shared" si="38"/>
        <v/>
      </c>
      <c r="M173" s="79" t="str">
        <f>IF(ISBLANK(E173),"",VLOOKUP(W173,CenterRateTable!A:C,3,FALSE))</f>
        <v/>
      </c>
      <c r="N173" s="80" t="str">
        <f t="shared" si="42"/>
        <v/>
      </c>
      <c r="O173" s="80" t="str">
        <f>IF(ISBLANK(E173),"",(VLOOKUP(X173,CenterRateTable!A:C,3,FALSE)*C173)+((VLOOKUP(X173,CenterRateTable!A:C,3,FALSE)/2*D173)))</f>
        <v/>
      </c>
      <c r="P173" s="81" t="str">
        <f t="shared" si="43"/>
        <v/>
      </c>
      <c r="Q173" s="80" t="str">
        <f t="shared" si="44"/>
        <v/>
      </c>
      <c r="R173" s="80" t="str">
        <f t="shared" si="39"/>
        <v/>
      </c>
      <c r="S173" s="81" t="str">
        <f t="shared" si="40"/>
        <v/>
      </c>
      <c r="T173" s="123" t="str">
        <f t="shared" si="45"/>
        <v/>
      </c>
      <c r="U173" s="124" t="str">
        <f t="shared" si="41"/>
        <v/>
      </c>
      <c r="V173" s="95"/>
      <c r="W173" s="15" t="str">
        <f t="shared" si="36"/>
        <v/>
      </c>
      <c r="X173" s="15" t="str">
        <f t="shared" si="37"/>
        <v/>
      </c>
    </row>
    <row r="174" spans="1:24" x14ac:dyDescent="0.25">
      <c r="A174" s="102"/>
      <c r="B174" s="18"/>
      <c r="C174" s="103"/>
      <c r="D174" s="103"/>
      <c r="E174" s="104"/>
      <c r="F174" s="136"/>
      <c r="G174" s="70" t="str">
        <f>IF(ISBLANK(E174),"",VLOOKUP(W174,CenterRateTable!A:C,2,FALSE))</f>
        <v/>
      </c>
      <c r="H174" s="71" t="str">
        <f t="shared" si="32"/>
        <v/>
      </c>
      <c r="I174" s="71" t="str">
        <f t="shared" si="33"/>
        <v/>
      </c>
      <c r="J174" s="71" t="str">
        <f t="shared" si="34"/>
        <v/>
      </c>
      <c r="K174" s="71" t="str">
        <f t="shared" si="35"/>
        <v/>
      </c>
      <c r="L174" s="81" t="str">
        <f t="shared" si="38"/>
        <v/>
      </c>
      <c r="M174" s="79" t="str">
        <f>IF(ISBLANK(E174),"",VLOOKUP(W174,CenterRateTable!A:C,3,FALSE))</f>
        <v/>
      </c>
      <c r="N174" s="80" t="str">
        <f t="shared" si="42"/>
        <v/>
      </c>
      <c r="O174" s="80" t="str">
        <f>IF(ISBLANK(E174),"",(VLOOKUP(X174,CenterRateTable!A:C,3,FALSE)*C174)+((VLOOKUP(X174,CenterRateTable!A:C,3,FALSE)/2*D174)))</f>
        <v/>
      </c>
      <c r="P174" s="81" t="str">
        <f t="shared" si="43"/>
        <v/>
      </c>
      <c r="Q174" s="80" t="str">
        <f t="shared" si="44"/>
        <v/>
      </c>
      <c r="R174" s="80" t="str">
        <f t="shared" si="39"/>
        <v/>
      </c>
      <c r="S174" s="81" t="str">
        <f t="shared" si="40"/>
        <v/>
      </c>
      <c r="T174" s="123" t="str">
        <f t="shared" si="45"/>
        <v/>
      </c>
      <c r="U174" s="124" t="str">
        <f t="shared" si="41"/>
        <v/>
      </c>
      <c r="V174" s="95"/>
      <c r="W174" s="15" t="str">
        <f t="shared" si="36"/>
        <v/>
      </c>
      <c r="X174" s="15" t="str">
        <f t="shared" si="37"/>
        <v/>
      </c>
    </row>
    <row r="175" spans="1:24" x14ac:dyDescent="0.25">
      <c r="A175" s="102"/>
      <c r="B175" s="18"/>
      <c r="C175" s="103"/>
      <c r="D175" s="103"/>
      <c r="E175" s="104"/>
      <c r="F175" s="136"/>
      <c r="G175" s="70" t="str">
        <f>IF(ISBLANK(E175),"",VLOOKUP(W175,CenterRateTable!A:C,2,FALSE))</f>
        <v/>
      </c>
      <c r="H175" s="71" t="str">
        <f t="shared" si="32"/>
        <v/>
      </c>
      <c r="I175" s="71" t="str">
        <f t="shared" si="33"/>
        <v/>
      </c>
      <c r="J175" s="71" t="str">
        <f t="shared" si="34"/>
        <v/>
      </c>
      <c r="K175" s="71" t="str">
        <f t="shared" si="35"/>
        <v/>
      </c>
      <c r="L175" s="81" t="str">
        <f t="shared" si="38"/>
        <v/>
      </c>
      <c r="M175" s="79" t="str">
        <f>IF(ISBLANK(E175),"",VLOOKUP(W175,CenterRateTable!A:C,3,FALSE))</f>
        <v/>
      </c>
      <c r="N175" s="80" t="str">
        <f t="shared" si="42"/>
        <v/>
      </c>
      <c r="O175" s="80" t="str">
        <f>IF(ISBLANK(E175),"",(VLOOKUP(X175,CenterRateTable!A:C,3,FALSE)*C175)+((VLOOKUP(X175,CenterRateTable!A:C,3,FALSE)/2*D175)))</f>
        <v/>
      </c>
      <c r="P175" s="81" t="str">
        <f t="shared" si="43"/>
        <v/>
      </c>
      <c r="Q175" s="80" t="str">
        <f t="shared" si="44"/>
        <v/>
      </c>
      <c r="R175" s="80" t="str">
        <f t="shared" si="39"/>
        <v/>
      </c>
      <c r="S175" s="81" t="str">
        <f t="shared" si="40"/>
        <v/>
      </c>
      <c r="T175" s="123" t="str">
        <f t="shared" si="45"/>
        <v/>
      </c>
      <c r="U175" s="124" t="str">
        <f t="shared" si="41"/>
        <v/>
      </c>
      <c r="V175" s="95"/>
      <c r="W175" s="15" t="str">
        <f t="shared" si="36"/>
        <v/>
      </c>
      <c r="X175" s="15" t="str">
        <f t="shared" si="37"/>
        <v/>
      </c>
    </row>
    <row r="176" spans="1:24" x14ac:dyDescent="0.25">
      <c r="A176" s="102"/>
      <c r="B176" s="18"/>
      <c r="C176" s="103"/>
      <c r="D176" s="103"/>
      <c r="E176" s="104"/>
      <c r="F176" s="136"/>
      <c r="G176" s="70" t="str">
        <f>IF(ISBLANK(E176),"",VLOOKUP(W176,CenterRateTable!A:C,2,FALSE))</f>
        <v/>
      </c>
      <c r="H176" s="71" t="str">
        <f t="shared" si="32"/>
        <v/>
      </c>
      <c r="I176" s="71" t="str">
        <f t="shared" si="33"/>
        <v/>
      </c>
      <c r="J176" s="71" t="str">
        <f t="shared" si="34"/>
        <v/>
      </c>
      <c r="K176" s="71" t="str">
        <f t="shared" si="35"/>
        <v/>
      </c>
      <c r="L176" s="81" t="str">
        <f t="shared" si="38"/>
        <v/>
      </c>
      <c r="M176" s="79" t="str">
        <f>IF(ISBLANK(E176),"",VLOOKUP(W176,CenterRateTable!A:C,3,FALSE))</f>
        <v/>
      </c>
      <c r="N176" s="80" t="str">
        <f t="shared" si="42"/>
        <v/>
      </c>
      <c r="O176" s="80" t="str">
        <f>IF(ISBLANK(E176),"",(VLOOKUP(X176,CenterRateTable!A:C,3,FALSE)*C176)+((VLOOKUP(X176,CenterRateTable!A:C,3,FALSE)/2*D176)))</f>
        <v/>
      </c>
      <c r="P176" s="81" t="str">
        <f t="shared" si="43"/>
        <v/>
      </c>
      <c r="Q176" s="80" t="str">
        <f t="shared" si="44"/>
        <v/>
      </c>
      <c r="R176" s="80" t="str">
        <f t="shared" si="39"/>
        <v/>
      </c>
      <c r="S176" s="81" t="str">
        <f t="shared" si="40"/>
        <v/>
      </c>
      <c r="T176" s="123" t="str">
        <f t="shared" si="45"/>
        <v/>
      </c>
      <c r="U176" s="124" t="str">
        <f t="shared" si="41"/>
        <v/>
      </c>
      <c r="V176" s="95"/>
      <c r="W176" s="15" t="str">
        <f t="shared" si="36"/>
        <v/>
      </c>
      <c r="X176" s="15" t="str">
        <f t="shared" si="37"/>
        <v/>
      </c>
    </row>
    <row r="177" spans="1:24" x14ac:dyDescent="0.25">
      <c r="A177" s="102"/>
      <c r="B177" s="18"/>
      <c r="C177" s="103"/>
      <c r="D177" s="103"/>
      <c r="E177" s="104"/>
      <c r="F177" s="136"/>
      <c r="G177" s="70" t="str">
        <f>IF(ISBLANK(E177),"",VLOOKUP(W177,CenterRateTable!A:C,2,FALSE))</f>
        <v/>
      </c>
      <c r="H177" s="71" t="str">
        <f t="shared" si="32"/>
        <v/>
      </c>
      <c r="I177" s="71" t="str">
        <f t="shared" si="33"/>
        <v/>
      </c>
      <c r="J177" s="71" t="str">
        <f t="shared" si="34"/>
        <v/>
      </c>
      <c r="K177" s="71" t="str">
        <f t="shared" si="35"/>
        <v/>
      </c>
      <c r="L177" s="81" t="str">
        <f t="shared" si="38"/>
        <v/>
      </c>
      <c r="M177" s="79" t="str">
        <f>IF(ISBLANK(E177),"",VLOOKUP(W177,CenterRateTable!A:C,3,FALSE))</f>
        <v/>
      </c>
      <c r="N177" s="80" t="str">
        <f t="shared" si="42"/>
        <v/>
      </c>
      <c r="O177" s="80" t="str">
        <f>IF(ISBLANK(E177),"",(VLOOKUP(X177,CenterRateTable!A:C,3,FALSE)*C177)+((VLOOKUP(X177,CenterRateTable!A:C,3,FALSE)/2*D177)))</f>
        <v/>
      </c>
      <c r="P177" s="81" t="str">
        <f t="shared" si="43"/>
        <v/>
      </c>
      <c r="Q177" s="80" t="str">
        <f t="shared" si="44"/>
        <v/>
      </c>
      <c r="R177" s="80" t="str">
        <f t="shared" si="39"/>
        <v/>
      </c>
      <c r="S177" s="81" t="str">
        <f t="shared" si="40"/>
        <v/>
      </c>
      <c r="T177" s="123" t="str">
        <f t="shared" si="45"/>
        <v/>
      </c>
      <c r="U177" s="124" t="str">
        <f t="shared" si="41"/>
        <v/>
      </c>
      <c r="V177" s="95"/>
      <c r="W177" s="15" t="str">
        <f t="shared" si="36"/>
        <v/>
      </c>
      <c r="X177" s="15" t="str">
        <f t="shared" si="37"/>
        <v/>
      </c>
    </row>
    <row r="178" spans="1:24" x14ac:dyDescent="0.25">
      <c r="A178" s="102"/>
      <c r="B178" s="18"/>
      <c r="C178" s="103"/>
      <c r="D178" s="103"/>
      <c r="E178" s="104"/>
      <c r="F178" s="136"/>
      <c r="G178" s="70" t="str">
        <f>IF(ISBLANK(E178),"",VLOOKUP(W178,CenterRateTable!A:C,2,FALSE))</f>
        <v/>
      </c>
      <c r="H178" s="71" t="str">
        <f t="shared" si="32"/>
        <v/>
      </c>
      <c r="I178" s="71" t="str">
        <f t="shared" si="33"/>
        <v/>
      </c>
      <c r="J178" s="71" t="str">
        <f t="shared" si="34"/>
        <v/>
      </c>
      <c r="K178" s="71" t="str">
        <f t="shared" si="35"/>
        <v/>
      </c>
      <c r="L178" s="81" t="str">
        <f t="shared" si="38"/>
        <v/>
      </c>
      <c r="M178" s="79" t="str">
        <f>IF(ISBLANK(E178),"",VLOOKUP(W178,CenterRateTable!A:C,3,FALSE))</f>
        <v/>
      </c>
      <c r="N178" s="80" t="str">
        <f t="shared" si="42"/>
        <v/>
      </c>
      <c r="O178" s="80" t="str">
        <f>IF(ISBLANK(E178),"",(VLOOKUP(X178,CenterRateTable!A:C,3,FALSE)*C178)+((VLOOKUP(X178,CenterRateTable!A:C,3,FALSE)/2*D178)))</f>
        <v/>
      </c>
      <c r="P178" s="81" t="str">
        <f t="shared" si="43"/>
        <v/>
      </c>
      <c r="Q178" s="80" t="str">
        <f t="shared" si="44"/>
        <v/>
      </c>
      <c r="R178" s="80" t="str">
        <f t="shared" si="39"/>
        <v/>
      </c>
      <c r="S178" s="81" t="str">
        <f t="shared" si="40"/>
        <v/>
      </c>
      <c r="T178" s="123" t="str">
        <f t="shared" si="45"/>
        <v/>
      </c>
      <c r="U178" s="124" t="str">
        <f t="shared" si="41"/>
        <v/>
      </c>
      <c r="V178" s="95"/>
      <c r="W178" s="15" t="str">
        <f t="shared" si="36"/>
        <v/>
      </c>
      <c r="X178" s="15" t="str">
        <f t="shared" si="37"/>
        <v/>
      </c>
    </row>
    <row r="179" spans="1:24" x14ac:dyDescent="0.25">
      <c r="A179" s="102"/>
      <c r="B179" s="18"/>
      <c r="C179" s="103"/>
      <c r="D179" s="103"/>
      <c r="E179" s="104"/>
      <c r="F179" s="136"/>
      <c r="G179" s="70" t="str">
        <f>IF(ISBLANK(E179),"",VLOOKUP(W179,CenterRateTable!A:C,2,FALSE))</f>
        <v/>
      </c>
      <c r="H179" s="71" t="str">
        <f t="shared" si="32"/>
        <v/>
      </c>
      <c r="I179" s="71" t="str">
        <f t="shared" si="33"/>
        <v/>
      </c>
      <c r="J179" s="71" t="str">
        <f t="shared" si="34"/>
        <v/>
      </c>
      <c r="K179" s="71" t="str">
        <f t="shared" si="35"/>
        <v/>
      </c>
      <c r="L179" s="81" t="str">
        <f t="shared" si="38"/>
        <v/>
      </c>
      <c r="M179" s="79" t="str">
        <f>IF(ISBLANK(E179),"",VLOOKUP(W179,CenterRateTable!A:C,3,FALSE))</f>
        <v/>
      </c>
      <c r="N179" s="80" t="str">
        <f t="shared" si="42"/>
        <v/>
      </c>
      <c r="O179" s="80" t="str">
        <f>IF(ISBLANK(E179),"",(VLOOKUP(X179,CenterRateTable!A:C,3,FALSE)*C179)+((VLOOKUP(X179,CenterRateTable!A:C,3,FALSE)/2*D179)))</f>
        <v/>
      </c>
      <c r="P179" s="81" t="str">
        <f t="shared" si="43"/>
        <v/>
      </c>
      <c r="Q179" s="80" t="str">
        <f t="shared" si="44"/>
        <v/>
      </c>
      <c r="R179" s="80" t="str">
        <f t="shared" si="39"/>
        <v/>
      </c>
      <c r="S179" s="81" t="str">
        <f t="shared" si="40"/>
        <v/>
      </c>
      <c r="T179" s="123" t="str">
        <f t="shared" si="45"/>
        <v/>
      </c>
      <c r="U179" s="124" t="str">
        <f t="shared" si="41"/>
        <v/>
      </c>
      <c r="V179" s="95"/>
      <c r="W179" s="15" t="str">
        <f t="shared" si="36"/>
        <v/>
      </c>
      <c r="X179" s="15" t="str">
        <f t="shared" si="37"/>
        <v/>
      </c>
    </row>
    <row r="180" spans="1:24" x14ac:dyDescent="0.25">
      <c r="A180" s="102"/>
      <c r="B180" s="18"/>
      <c r="C180" s="103"/>
      <c r="D180" s="103"/>
      <c r="E180" s="104"/>
      <c r="F180" s="136"/>
      <c r="G180" s="70" t="str">
        <f>IF(ISBLANK(E180),"",VLOOKUP(W180,CenterRateTable!A:C,2,FALSE))</f>
        <v/>
      </c>
      <c r="H180" s="71" t="str">
        <f t="shared" si="32"/>
        <v/>
      </c>
      <c r="I180" s="71" t="str">
        <f t="shared" si="33"/>
        <v/>
      </c>
      <c r="J180" s="71" t="str">
        <f t="shared" si="34"/>
        <v/>
      </c>
      <c r="K180" s="71" t="str">
        <f t="shared" si="35"/>
        <v/>
      </c>
      <c r="L180" s="81" t="str">
        <f t="shared" si="38"/>
        <v/>
      </c>
      <c r="M180" s="79" t="str">
        <f>IF(ISBLANK(E180),"",VLOOKUP(W180,CenterRateTable!A:C,3,FALSE))</f>
        <v/>
      </c>
      <c r="N180" s="80" t="str">
        <f t="shared" si="42"/>
        <v/>
      </c>
      <c r="O180" s="80" t="str">
        <f>IF(ISBLANK(E180),"",(VLOOKUP(X180,CenterRateTable!A:C,3,FALSE)*C180)+((VLOOKUP(X180,CenterRateTable!A:C,3,FALSE)/2*D180)))</f>
        <v/>
      </c>
      <c r="P180" s="81" t="str">
        <f t="shared" si="43"/>
        <v/>
      </c>
      <c r="Q180" s="80" t="str">
        <f t="shared" si="44"/>
        <v/>
      </c>
      <c r="R180" s="80" t="str">
        <f t="shared" si="39"/>
        <v/>
      </c>
      <c r="S180" s="81" t="str">
        <f t="shared" si="40"/>
        <v/>
      </c>
      <c r="T180" s="123" t="str">
        <f t="shared" si="45"/>
        <v/>
      </c>
      <c r="U180" s="124" t="str">
        <f t="shared" si="41"/>
        <v/>
      </c>
      <c r="V180" s="95"/>
      <c r="W180" s="15" t="str">
        <f t="shared" si="36"/>
        <v/>
      </c>
      <c r="X180" s="15" t="str">
        <f t="shared" si="37"/>
        <v/>
      </c>
    </row>
    <row r="181" spans="1:24" x14ac:dyDescent="0.25">
      <c r="A181" s="102"/>
      <c r="B181" s="18"/>
      <c r="C181" s="103"/>
      <c r="D181" s="103"/>
      <c r="E181" s="104"/>
      <c r="F181" s="136"/>
      <c r="G181" s="70" t="str">
        <f>IF(ISBLANK(E181),"",VLOOKUP(W181,CenterRateTable!A:C,2,FALSE))</f>
        <v/>
      </c>
      <c r="H181" s="71" t="str">
        <f t="shared" si="32"/>
        <v/>
      </c>
      <c r="I181" s="71" t="str">
        <f t="shared" si="33"/>
        <v/>
      </c>
      <c r="J181" s="71" t="str">
        <f t="shared" si="34"/>
        <v/>
      </c>
      <c r="K181" s="71" t="str">
        <f t="shared" si="35"/>
        <v/>
      </c>
      <c r="L181" s="81" t="str">
        <f t="shared" si="38"/>
        <v/>
      </c>
      <c r="M181" s="79" t="str">
        <f>IF(ISBLANK(E181),"",VLOOKUP(W181,CenterRateTable!A:C,3,FALSE))</f>
        <v/>
      </c>
      <c r="N181" s="80" t="str">
        <f t="shared" si="42"/>
        <v/>
      </c>
      <c r="O181" s="80" t="str">
        <f>IF(ISBLANK(E181),"",(VLOOKUP(X181,CenterRateTable!A:C,3,FALSE)*C181)+((VLOOKUP(X181,CenterRateTable!A:C,3,FALSE)/2*D181)))</f>
        <v/>
      </c>
      <c r="P181" s="81" t="str">
        <f t="shared" si="43"/>
        <v/>
      </c>
      <c r="Q181" s="80" t="str">
        <f t="shared" si="44"/>
        <v/>
      </c>
      <c r="R181" s="80" t="str">
        <f t="shared" si="39"/>
        <v/>
      </c>
      <c r="S181" s="81" t="str">
        <f t="shared" si="40"/>
        <v/>
      </c>
      <c r="T181" s="123" t="str">
        <f t="shared" si="45"/>
        <v/>
      </c>
      <c r="U181" s="124" t="str">
        <f t="shared" si="41"/>
        <v/>
      </c>
      <c r="V181" s="95"/>
      <c r="W181" s="15" t="str">
        <f t="shared" si="36"/>
        <v/>
      </c>
      <c r="X181" s="15" t="str">
        <f t="shared" si="37"/>
        <v/>
      </c>
    </row>
    <row r="182" spans="1:24" x14ac:dyDescent="0.25">
      <c r="A182" s="102"/>
      <c r="B182" s="18"/>
      <c r="C182" s="103"/>
      <c r="D182" s="103"/>
      <c r="E182" s="104"/>
      <c r="F182" s="136"/>
      <c r="G182" s="70" t="str">
        <f>IF(ISBLANK(E182),"",VLOOKUP(W182,CenterRateTable!A:C,2,FALSE))</f>
        <v/>
      </c>
      <c r="H182" s="71" t="str">
        <f t="shared" si="32"/>
        <v/>
      </c>
      <c r="I182" s="71" t="str">
        <f t="shared" si="33"/>
        <v/>
      </c>
      <c r="J182" s="71" t="str">
        <f t="shared" si="34"/>
        <v/>
      </c>
      <c r="K182" s="71" t="str">
        <f t="shared" si="35"/>
        <v/>
      </c>
      <c r="L182" s="81" t="str">
        <f t="shared" si="38"/>
        <v/>
      </c>
      <c r="M182" s="79" t="str">
        <f>IF(ISBLANK(E182),"",VLOOKUP(W182,CenterRateTable!A:C,3,FALSE))</f>
        <v/>
      </c>
      <c r="N182" s="80" t="str">
        <f t="shared" si="42"/>
        <v/>
      </c>
      <c r="O182" s="80" t="str">
        <f>IF(ISBLANK(E182),"",(VLOOKUP(X182,CenterRateTable!A:C,3,FALSE)*C182)+((VLOOKUP(X182,CenterRateTable!A:C,3,FALSE)/2*D182)))</f>
        <v/>
      </c>
      <c r="P182" s="81" t="str">
        <f t="shared" si="43"/>
        <v/>
      </c>
      <c r="Q182" s="80" t="str">
        <f t="shared" si="44"/>
        <v/>
      </c>
      <c r="R182" s="80" t="str">
        <f t="shared" si="39"/>
        <v/>
      </c>
      <c r="S182" s="81" t="str">
        <f t="shared" si="40"/>
        <v/>
      </c>
      <c r="T182" s="123" t="str">
        <f t="shared" si="45"/>
        <v/>
      </c>
      <c r="U182" s="124" t="str">
        <f t="shared" si="41"/>
        <v/>
      </c>
      <c r="V182" s="95"/>
      <c r="W182" s="15" t="str">
        <f t="shared" si="36"/>
        <v/>
      </c>
      <c r="X182" s="15" t="str">
        <f t="shared" si="37"/>
        <v/>
      </c>
    </row>
    <row r="183" spans="1:24" x14ac:dyDescent="0.25">
      <c r="A183" s="102"/>
      <c r="B183" s="18"/>
      <c r="C183" s="103"/>
      <c r="D183" s="103"/>
      <c r="E183" s="104"/>
      <c r="F183" s="136"/>
      <c r="G183" s="70" t="str">
        <f>IF(ISBLANK(E183),"",VLOOKUP(W183,CenterRateTable!A:C,2,FALSE))</f>
        <v/>
      </c>
      <c r="H183" s="71" t="str">
        <f t="shared" si="32"/>
        <v/>
      </c>
      <c r="I183" s="71" t="str">
        <f t="shared" si="33"/>
        <v/>
      </c>
      <c r="J183" s="71" t="str">
        <f t="shared" si="34"/>
        <v/>
      </c>
      <c r="K183" s="71" t="str">
        <f t="shared" si="35"/>
        <v/>
      </c>
      <c r="L183" s="81" t="str">
        <f t="shared" si="38"/>
        <v/>
      </c>
      <c r="M183" s="79" t="str">
        <f>IF(ISBLANK(E183),"",VLOOKUP(W183,CenterRateTable!A:C,3,FALSE))</f>
        <v/>
      </c>
      <c r="N183" s="80" t="str">
        <f t="shared" si="42"/>
        <v/>
      </c>
      <c r="O183" s="80" t="str">
        <f>IF(ISBLANK(E183),"",(VLOOKUP(X183,CenterRateTable!A:C,3,FALSE)*C183)+((VLOOKUP(X183,CenterRateTable!A:C,3,FALSE)/2*D183)))</f>
        <v/>
      </c>
      <c r="P183" s="81" t="str">
        <f t="shared" si="43"/>
        <v/>
      </c>
      <c r="Q183" s="80" t="str">
        <f t="shared" si="44"/>
        <v/>
      </c>
      <c r="R183" s="80" t="str">
        <f t="shared" si="39"/>
        <v/>
      </c>
      <c r="S183" s="81" t="str">
        <f t="shared" si="40"/>
        <v/>
      </c>
      <c r="T183" s="123" t="str">
        <f t="shared" si="45"/>
        <v/>
      </c>
      <c r="U183" s="124" t="str">
        <f t="shared" si="41"/>
        <v/>
      </c>
      <c r="V183" s="95"/>
      <c r="W183" s="15" t="str">
        <f t="shared" si="36"/>
        <v/>
      </c>
      <c r="X183" s="15" t="str">
        <f t="shared" si="37"/>
        <v/>
      </c>
    </row>
    <row r="184" spans="1:24" x14ac:dyDescent="0.25">
      <c r="A184" s="102"/>
      <c r="B184" s="18"/>
      <c r="C184" s="103"/>
      <c r="D184" s="103"/>
      <c r="E184" s="104"/>
      <c r="F184" s="136"/>
      <c r="G184" s="70" t="str">
        <f>IF(ISBLANK(E184),"",VLOOKUP(W184,CenterRateTable!A:C,2,FALSE))</f>
        <v/>
      </c>
      <c r="H184" s="71" t="str">
        <f t="shared" si="32"/>
        <v/>
      </c>
      <c r="I184" s="71" t="str">
        <f t="shared" si="33"/>
        <v/>
      </c>
      <c r="J184" s="71" t="str">
        <f t="shared" si="34"/>
        <v/>
      </c>
      <c r="K184" s="71" t="str">
        <f t="shared" si="35"/>
        <v/>
      </c>
      <c r="L184" s="81" t="str">
        <f t="shared" si="38"/>
        <v/>
      </c>
      <c r="M184" s="79" t="str">
        <f>IF(ISBLANK(E184),"",VLOOKUP(W184,CenterRateTable!A:C,3,FALSE))</f>
        <v/>
      </c>
      <c r="N184" s="80" t="str">
        <f t="shared" si="42"/>
        <v/>
      </c>
      <c r="O184" s="80" t="str">
        <f>IF(ISBLANK(E184),"",(VLOOKUP(X184,CenterRateTable!A:C,3,FALSE)*C184)+((VLOOKUP(X184,CenterRateTable!A:C,3,FALSE)/2*D184)))</f>
        <v/>
      </c>
      <c r="P184" s="81" t="str">
        <f t="shared" si="43"/>
        <v/>
      </c>
      <c r="Q184" s="80" t="str">
        <f t="shared" si="44"/>
        <v/>
      </c>
      <c r="R184" s="80" t="str">
        <f t="shared" si="39"/>
        <v/>
      </c>
      <c r="S184" s="81" t="str">
        <f t="shared" si="40"/>
        <v/>
      </c>
      <c r="T184" s="123" t="str">
        <f t="shared" si="45"/>
        <v/>
      </c>
      <c r="U184" s="124" t="str">
        <f t="shared" si="41"/>
        <v/>
      </c>
      <c r="V184" s="95"/>
      <c r="W184" s="15" t="str">
        <f t="shared" si="36"/>
        <v/>
      </c>
      <c r="X184" s="15" t="str">
        <f t="shared" si="37"/>
        <v/>
      </c>
    </row>
    <row r="185" spans="1:24" x14ac:dyDescent="0.25">
      <c r="A185" s="102"/>
      <c r="B185" s="18"/>
      <c r="C185" s="103"/>
      <c r="D185" s="103"/>
      <c r="E185" s="104"/>
      <c r="F185" s="136"/>
      <c r="G185" s="70" t="str">
        <f>IF(ISBLANK(E185),"",VLOOKUP(W185,CenterRateTable!A:C,2,FALSE))</f>
        <v/>
      </c>
      <c r="H185" s="71" t="str">
        <f t="shared" si="32"/>
        <v/>
      </c>
      <c r="I185" s="71" t="str">
        <f t="shared" si="33"/>
        <v/>
      </c>
      <c r="J185" s="71" t="str">
        <f t="shared" si="34"/>
        <v/>
      </c>
      <c r="K185" s="71" t="str">
        <f t="shared" si="35"/>
        <v/>
      </c>
      <c r="L185" s="81" t="str">
        <f t="shared" si="38"/>
        <v/>
      </c>
      <c r="M185" s="79" t="str">
        <f>IF(ISBLANK(E185),"",VLOOKUP(W185,CenterRateTable!A:C,3,FALSE))</f>
        <v/>
      </c>
      <c r="N185" s="80" t="str">
        <f t="shared" si="42"/>
        <v/>
      </c>
      <c r="O185" s="80" t="str">
        <f>IF(ISBLANK(E185),"",(VLOOKUP(X185,CenterRateTable!A:C,3,FALSE)*C185)+((VLOOKUP(X185,CenterRateTable!A:C,3,FALSE)/2*D185)))</f>
        <v/>
      </c>
      <c r="P185" s="81" t="str">
        <f t="shared" si="43"/>
        <v/>
      </c>
      <c r="Q185" s="80" t="str">
        <f t="shared" si="44"/>
        <v/>
      </c>
      <c r="R185" s="80" t="str">
        <f t="shared" si="39"/>
        <v/>
      </c>
      <c r="S185" s="81" t="str">
        <f t="shared" si="40"/>
        <v/>
      </c>
      <c r="T185" s="123" t="str">
        <f t="shared" si="45"/>
        <v/>
      </c>
      <c r="U185" s="124" t="str">
        <f t="shared" si="41"/>
        <v/>
      </c>
      <c r="V185" s="95"/>
      <c r="W185" s="15" t="str">
        <f t="shared" si="36"/>
        <v/>
      </c>
      <c r="X185" s="15" t="str">
        <f t="shared" si="37"/>
        <v/>
      </c>
    </row>
    <row r="186" spans="1:24" x14ac:dyDescent="0.25">
      <c r="A186" s="102"/>
      <c r="B186" s="18"/>
      <c r="C186" s="103"/>
      <c r="D186" s="103"/>
      <c r="E186" s="104"/>
      <c r="F186" s="136"/>
      <c r="G186" s="70" t="str">
        <f>IF(ISBLANK(E186),"",VLOOKUP(W186,CenterRateTable!A:C,2,FALSE))</f>
        <v/>
      </c>
      <c r="H186" s="71" t="str">
        <f t="shared" si="32"/>
        <v/>
      </c>
      <c r="I186" s="71" t="str">
        <f t="shared" si="33"/>
        <v/>
      </c>
      <c r="J186" s="71" t="str">
        <f t="shared" si="34"/>
        <v/>
      </c>
      <c r="K186" s="71" t="str">
        <f t="shared" si="35"/>
        <v/>
      </c>
      <c r="L186" s="81" t="str">
        <f t="shared" si="38"/>
        <v/>
      </c>
      <c r="M186" s="79" t="str">
        <f>IF(ISBLANK(E186),"",VLOOKUP(W186,CenterRateTable!A:C,3,FALSE))</f>
        <v/>
      </c>
      <c r="N186" s="80" t="str">
        <f t="shared" si="42"/>
        <v/>
      </c>
      <c r="O186" s="80" t="str">
        <f>IF(ISBLANK(E186),"",(VLOOKUP(X186,CenterRateTable!A:C,3,FALSE)*C186)+((VLOOKUP(X186,CenterRateTable!A:C,3,FALSE)/2*D186)))</f>
        <v/>
      </c>
      <c r="P186" s="81" t="str">
        <f t="shared" si="43"/>
        <v/>
      </c>
      <c r="Q186" s="80" t="str">
        <f t="shared" si="44"/>
        <v/>
      </c>
      <c r="R186" s="80" t="str">
        <f t="shared" si="39"/>
        <v/>
      </c>
      <c r="S186" s="81" t="str">
        <f t="shared" si="40"/>
        <v/>
      </c>
      <c r="T186" s="123" t="str">
        <f t="shared" si="45"/>
        <v/>
      </c>
      <c r="U186" s="124" t="str">
        <f t="shared" si="41"/>
        <v/>
      </c>
      <c r="V186" s="95"/>
      <c r="W186" s="15" t="str">
        <f t="shared" si="36"/>
        <v/>
      </c>
      <c r="X186" s="15" t="str">
        <f t="shared" si="37"/>
        <v/>
      </c>
    </row>
    <row r="187" spans="1:24" x14ac:dyDescent="0.25">
      <c r="A187" s="102"/>
      <c r="B187" s="18"/>
      <c r="C187" s="103"/>
      <c r="D187" s="103"/>
      <c r="E187" s="104"/>
      <c r="F187" s="136"/>
      <c r="G187" s="70" t="str">
        <f>IF(ISBLANK(E187),"",VLOOKUP(W187,CenterRateTable!A:C,2,FALSE))</f>
        <v/>
      </c>
      <c r="H187" s="71" t="str">
        <f t="shared" si="32"/>
        <v/>
      </c>
      <c r="I187" s="71" t="str">
        <f t="shared" si="33"/>
        <v/>
      </c>
      <c r="J187" s="71" t="str">
        <f t="shared" si="34"/>
        <v/>
      </c>
      <c r="K187" s="71" t="str">
        <f t="shared" si="35"/>
        <v/>
      </c>
      <c r="L187" s="81" t="str">
        <f t="shared" si="38"/>
        <v/>
      </c>
      <c r="M187" s="79" t="str">
        <f>IF(ISBLANK(E187),"",VLOOKUP(W187,CenterRateTable!A:C,3,FALSE))</f>
        <v/>
      </c>
      <c r="N187" s="80" t="str">
        <f t="shared" si="42"/>
        <v/>
      </c>
      <c r="O187" s="80" t="str">
        <f>IF(ISBLANK(E187),"",(VLOOKUP(X187,CenterRateTable!A:C,3,FALSE)*C187)+((VLOOKUP(X187,CenterRateTable!A:C,3,FALSE)/2*D187)))</f>
        <v/>
      </c>
      <c r="P187" s="81" t="str">
        <f t="shared" si="43"/>
        <v/>
      </c>
      <c r="Q187" s="80" t="str">
        <f t="shared" si="44"/>
        <v/>
      </c>
      <c r="R187" s="80" t="str">
        <f t="shared" si="39"/>
        <v/>
      </c>
      <c r="S187" s="81" t="str">
        <f t="shared" si="40"/>
        <v/>
      </c>
      <c r="T187" s="123" t="str">
        <f t="shared" si="45"/>
        <v/>
      </c>
      <c r="U187" s="124" t="str">
        <f t="shared" si="41"/>
        <v/>
      </c>
      <c r="V187" s="95"/>
      <c r="W187" s="15" t="str">
        <f t="shared" si="36"/>
        <v/>
      </c>
      <c r="X187" s="15" t="str">
        <f t="shared" si="37"/>
        <v/>
      </c>
    </row>
    <row r="188" spans="1:24" x14ac:dyDescent="0.25">
      <c r="A188" s="102"/>
      <c r="B188" s="18"/>
      <c r="C188" s="103"/>
      <c r="D188" s="103"/>
      <c r="E188" s="104"/>
      <c r="F188" s="136"/>
      <c r="G188" s="70" t="str">
        <f>IF(ISBLANK(E188),"",VLOOKUP(W188,CenterRateTable!A:C,2,FALSE))</f>
        <v/>
      </c>
      <c r="H188" s="71" t="str">
        <f t="shared" si="32"/>
        <v/>
      </c>
      <c r="I188" s="71" t="str">
        <f t="shared" si="33"/>
        <v/>
      </c>
      <c r="J188" s="71" t="str">
        <f t="shared" si="34"/>
        <v/>
      </c>
      <c r="K188" s="71" t="str">
        <f t="shared" si="35"/>
        <v/>
      </c>
      <c r="L188" s="81" t="str">
        <f t="shared" si="38"/>
        <v/>
      </c>
      <c r="M188" s="79" t="str">
        <f>IF(ISBLANK(E188),"",VLOOKUP(W188,CenterRateTable!A:C,3,FALSE))</f>
        <v/>
      </c>
      <c r="N188" s="80" t="str">
        <f t="shared" si="42"/>
        <v/>
      </c>
      <c r="O188" s="80" t="str">
        <f>IF(ISBLANK(E188),"",(VLOOKUP(X188,CenterRateTable!A:C,3,FALSE)*C188)+((VLOOKUP(X188,CenterRateTable!A:C,3,FALSE)/2*D188)))</f>
        <v/>
      </c>
      <c r="P188" s="81" t="str">
        <f t="shared" si="43"/>
        <v/>
      </c>
      <c r="Q188" s="80" t="str">
        <f t="shared" si="44"/>
        <v/>
      </c>
      <c r="R188" s="80" t="str">
        <f t="shared" si="39"/>
        <v/>
      </c>
      <c r="S188" s="81" t="str">
        <f t="shared" si="40"/>
        <v/>
      </c>
      <c r="T188" s="123" t="str">
        <f t="shared" si="45"/>
        <v/>
      </c>
      <c r="U188" s="124" t="str">
        <f t="shared" si="41"/>
        <v/>
      </c>
      <c r="V188" s="95"/>
      <c r="W188" s="15" t="str">
        <f t="shared" si="36"/>
        <v/>
      </c>
      <c r="X188" s="15" t="str">
        <f t="shared" si="37"/>
        <v/>
      </c>
    </row>
    <row r="189" spans="1:24" x14ac:dyDescent="0.25">
      <c r="A189" s="102"/>
      <c r="B189" s="18"/>
      <c r="C189" s="103"/>
      <c r="D189" s="103"/>
      <c r="E189" s="104"/>
      <c r="F189" s="136"/>
      <c r="G189" s="70" t="str">
        <f>IF(ISBLANK(E189),"",VLOOKUP(W189,CenterRateTable!A:C,2,FALSE))</f>
        <v/>
      </c>
      <c r="H189" s="71" t="str">
        <f t="shared" ref="H189:H252" si="46">IF(ISBLANK(E189),"",(G189/2))</f>
        <v/>
      </c>
      <c r="I189" s="71" t="str">
        <f t="shared" ref="I189:I252" si="47">IF(ISBLANK(E189),"",(G189*C189))</f>
        <v/>
      </c>
      <c r="J189" s="71" t="str">
        <f t="shared" ref="J189:J252" si="48">IF(ISBLANK(E189),"",(H189*D189))</f>
        <v/>
      </c>
      <c r="K189" s="71" t="str">
        <f t="shared" ref="K189:K252" si="49">IF(ISBLANK(E189),"",(I189+J189))</f>
        <v/>
      </c>
      <c r="L189" s="81" t="str">
        <f t="shared" si="38"/>
        <v/>
      </c>
      <c r="M189" s="79" t="str">
        <f>IF(ISBLANK(E189),"",VLOOKUP(W189,CenterRateTable!A:C,3,FALSE))</f>
        <v/>
      </c>
      <c r="N189" s="80" t="str">
        <f t="shared" si="42"/>
        <v/>
      </c>
      <c r="O189" s="80" t="str">
        <f>IF(ISBLANK(E189),"",(VLOOKUP(X189,CenterRateTable!A:C,3,FALSE)*C189)+((VLOOKUP(X189,CenterRateTable!A:C,3,FALSE)/2*D189)))</f>
        <v/>
      </c>
      <c r="P189" s="81" t="str">
        <f t="shared" si="43"/>
        <v/>
      </c>
      <c r="Q189" s="80" t="str">
        <f t="shared" si="44"/>
        <v/>
      </c>
      <c r="R189" s="80" t="str">
        <f t="shared" si="39"/>
        <v/>
      </c>
      <c r="S189" s="81" t="str">
        <f t="shared" si="40"/>
        <v/>
      </c>
      <c r="T189" s="123" t="str">
        <f t="shared" si="45"/>
        <v/>
      </c>
      <c r="U189" s="124" t="str">
        <f t="shared" si="41"/>
        <v/>
      </c>
      <c r="V189" s="95"/>
      <c r="W189" s="15" t="str">
        <f t="shared" si="36"/>
        <v/>
      </c>
      <c r="X189" s="15" t="str">
        <f t="shared" si="37"/>
        <v/>
      </c>
    </row>
    <row r="190" spans="1:24" x14ac:dyDescent="0.25">
      <c r="A190" s="102"/>
      <c r="B190" s="18"/>
      <c r="C190" s="103"/>
      <c r="D190" s="103"/>
      <c r="E190" s="104"/>
      <c r="F190" s="136"/>
      <c r="G190" s="70" t="str">
        <f>IF(ISBLANK(E190),"",VLOOKUP(W190,CenterRateTable!A:C,2,FALSE))</f>
        <v/>
      </c>
      <c r="H190" s="71" t="str">
        <f t="shared" si="46"/>
        <v/>
      </c>
      <c r="I190" s="71" t="str">
        <f t="shared" si="47"/>
        <v/>
      </c>
      <c r="J190" s="71" t="str">
        <f t="shared" si="48"/>
        <v/>
      </c>
      <c r="K190" s="71" t="str">
        <f t="shared" si="49"/>
        <v/>
      </c>
      <c r="L190" s="81" t="str">
        <f t="shared" si="38"/>
        <v/>
      </c>
      <c r="M190" s="79" t="str">
        <f>IF(ISBLANK(E190),"",VLOOKUP(W190,CenterRateTable!A:C,3,FALSE))</f>
        <v/>
      </c>
      <c r="N190" s="80" t="str">
        <f t="shared" si="42"/>
        <v/>
      </c>
      <c r="O190" s="80" t="str">
        <f>IF(ISBLANK(E190),"",(VLOOKUP(X190,CenterRateTable!A:C,3,FALSE)*C190)+((VLOOKUP(X190,CenterRateTable!A:C,3,FALSE)/2*D190)))</f>
        <v/>
      </c>
      <c r="P190" s="81" t="str">
        <f t="shared" si="43"/>
        <v/>
      </c>
      <c r="Q190" s="80" t="str">
        <f t="shared" si="44"/>
        <v/>
      </c>
      <c r="R190" s="80" t="str">
        <f t="shared" si="39"/>
        <v/>
      </c>
      <c r="S190" s="81" t="str">
        <f t="shared" si="40"/>
        <v/>
      </c>
      <c r="T190" s="123" t="str">
        <f t="shared" si="45"/>
        <v/>
      </c>
      <c r="U190" s="124" t="str">
        <f t="shared" si="41"/>
        <v/>
      </c>
      <c r="V190" s="95"/>
      <c r="W190" s="15" t="str">
        <f t="shared" si="36"/>
        <v/>
      </c>
      <c r="X190" s="15" t="str">
        <f t="shared" si="37"/>
        <v/>
      </c>
    </row>
    <row r="191" spans="1:24" x14ac:dyDescent="0.25">
      <c r="A191" s="102"/>
      <c r="B191" s="18"/>
      <c r="C191" s="103"/>
      <c r="D191" s="103"/>
      <c r="E191" s="104"/>
      <c r="F191" s="136"/>
      <c r="G191" s="70" t="str">
        <f>IF(ISBLANK(E191),"",VLOOKUP(W191,CenterRateTable!A:C,2,FALSE))</f>
        <v/>
      </c>
      <c r="H191" s="71" t="str">
        <f t="shared" si="46"/>
        <v/>
      </c>
      <c r="I191" s="71" t="str">
        <f t="shared" si="47"/>
        <v/>
      </c>
      <c r="J191" s="71" t="str">
        <f t="shared" si="48"/>
        <v/>
      </c>
      <c r="K191" s="71" t="str">
        <f t="shared" si="49"/>
        <v/>
      </c>
      <c r="L191" s="81" t="str">
        <f t="shared" si="38"/>
        <v/>
      </c>
      <c r="M191" s="79" t="str">
        <f>IF(ISBLANK(E191),"",VLOOKUP(W191,CenterRateTable!A:C,3,FALSE))</f>
        <v/>
      </c>
      <c r="N191" s="80" t="str">
        <f t="shared" si="42"/>
        <v/>
      </c>
      <c r="O191" s="80" t="str">
        <f>IF(ISBLANK(E191),"",(VLOOKUP(X191,CenterRateTable!A:C,3,FALSE)*C191)+((VLOOKUP(X191,CenterRateTable!A:C,3,FALSE)/2*D191)))</f>
        <v/>
      </c>
      <c r="P191" s="81" t="str">
        <f t="shared" si="43"/>
        <v/>
      </c>
      <c r="Q191" s="80" t="str">
        <f t="shared" si="44"/>
        <v/>
      </c>
      <c r="R191" s="80" t="str">
        <f t="shared" si="39"/>
        <v/>
      </c>
      <c r="S191" s="81" t="str">
        <f t="shared" si="40"/>
        <v/>
      </c>
      <c r="T191" s="123" t="str">
        <f t="shared" si="45"/>
        <v/>
      </c>
      <c r="U191" s="124" t="str">
        <f t="shared" si="41"/>
        <v/>
      </c>
      <c r="V191" s="95"/>
      <c r="W191" s="15" t="str">
        <f t="shared" si="36"/>
        <v/>
      </c>
      <c r="X191" s="15" t="str">
        <f t="shared" si="37"/>
        <v/>
      </c>
    </row>
    <row r="192" spans="1:24" x14ac:dyDescent="0.25">
      <c r="A192" s="102"/>
      <c r="B192" s="18"/>
      <c r="C192" s="103"/>
      <c r="D192" s="103"/>
      <c r="E192" s="104"/>
      <c r="F192" s="136"/>
      <c r="G192" s="70" t="str">
        <f>IF(ISBLANK(E192),"",VLOOKUP(W192,CenterRateTable!A:C,2,FALSE))</f>
        <v/>
      </c>
      <c r="H192" s="71" t="str">
        <f t="shared" si="46"/>
        <v/>
      </c>
      <c r="I192" s="71" t="str">
        <f t="shared" si="47"/>
        <v/>
      </c>
      <c r="J192" s="71" t="str">
        <f t="shared" si="48"/>
        <v/>
      </c>
      <c r="K192" s="71" t="str">
        <f t="shared" si="49"/>
        <v/>
      </c>
      <c r="L192" s="81" t="str">
        <f t="shared" si="38"/>
        <v/>
      </c>
      <c r="M192" s="79" t="str">
        <f>IF(ISBLANK(E192),"",VLOOKUP(W192,CenterRateTable!A:C,3,FALSE))</f>
        <v/>
      </c>
      <c r="N192" s="80" t="str">
        <f t="shared" si="42"/>
        <v/>
      </c>
      <c r="O192" s="80" t="str">
        <f>IF(ISBLANK(E192),"",(VLOOKUP(X192,CenterRateTable!A:C,3,FALSE)*C192)+((VLOOKUP(X192,CenterRateTable!A:C,3,FALSE)/2*D192)))</f>
        <v/>
      </c>
      <c r="P192" s="81" t="str">
        <f t="shared" si="43"/>
        <v/>
      </c>
      <c r="Q192" s="80" t="str">
        <f t="shared" si="44"/>
        <v/>
      </c>
      <c r="R192" s="80" t="str">
        <f t="shared" si="39"/>
        <v/>
      </c>
      <c r="S192" s="81" t="str">
        <f t="shared" si="40"/>
        <v/>
      </c>
      <c r="T192" s="123" t="str">
        <f t="shared" si="45"/>
        <v/>
      </c>
      <c r="U192" s="124" t="str">
        <f t="shared" si="41"/>
        <v/>
      </c>
      <c r="V192" s="95"/>
      <c r="W192" s="15" t="str">
        <f t="shared" si="36"/>
        <v/>
      </c>
      <c r="X192" s="15" t="str">
        <f t="shared" si="37"/>
        <v/>
      </c>
    </row>
    <row r="193" spans="1:24" x14ac:dyDescent="0.25">
      <c r="A193" s="102"/>
      <c r="B193" s="18"/>
      <c r="C193" s="103"/>
      <c r="D193" s="103"/>
      <c r="E193" s="104"/>
      <c r="F193" s="136"/>
      <c r="G193" s="70" t="str">
        <f>IF(ISBLANK(E193),"",VLOOKUP(W193,CenterRateTable!A:C,2,FALSE))</f>
        <v/>
      </c>
      <c r="H193" s="71" t="str">
        <f t="shared" si="46"/>
        <v/>
      </c>
      <c r="I193" s="71" t="str">
        <f t="shared" si="47"/>
        <v/>
      </c>
      <c r="J193" s="71" t="str">
        <f t="shared" si="48"/>
        <v/>
      </c>
      <c r="K193" s="71" t="str">
        <f t="shared" si="49"/>
        <v/>
      </c>
      <c r="L193" s="81" t="str">
        <f t="shared" si="38"/>
        <v/>
      </c>
      <c r="M193" s="79" t="str">
        <f>IF(ISBLANK(E193),"",VLOOKUP(W193,CenterRateTable!A:C,3,FALSE))</f>
        <v/>
      </c>
      <c r="N193" s="80" t="str">
        <f t="shared" si="42"/>
        <v/>
      </c>
      <c r="O193" s="80" t="str">
        <f>IF(ISBLANK(E193),"",(VLOOKUP(X193,CenterRateTable!A:C,3,FALSE)*C193)+((VLOOKUP(X193,CenterRateTable!A:C,3,FALSE)/2*D193)))</f>
        <v/>
      </c>
      <c r="P193" s="81" t="str">
        <f t="shared" si="43"/>
        <v/>
      </c>
      <c r="Q193" s="80" t="str">
        <f t="shared" si="44"/>
        <v/>
      </c>
      <c r="R193" s="80" t="str">
        <f t="shared" si="39"/>
        <v/>
      </c>
      <c r="S193" s="81" t="str">
        <f t="shared" si="40"/>
        <v/>
      </c>
      <c r="T193" s="123" t="str">
        <f t="shared" si="45"/>
        <v/>
      </c>
      <c r="U193" s="124" t="str">
        <f t="shared" si="41"/>
        <v/>
      </c>
      <c r="V193" s="95"/>
      <c r="W193" s="15" t="str">
        <f t="shared" si="36"/>
        <v/>
      </c>
      <c r="X193" s="15" t="str">
        <f t="shared" si="37"/>
        <v/>
      </c>
    </row>
    <row r="194" spans="1:24" x14ac:dyDescent="0.25">
      <c r="A194" s="102"/>
      <c r="B194" s="18"/>
      <c r="C194" s="103"/>
      <c r="D194" s="103"/>
      <c r="E194" s="104"/>
      <c r="F194" s="136"/>
      <c r="G194" s="70" t="str">
        <f>IF(ISBLANK(E194),"",VLOOKUP(W194,CenterRateTable!A:C,2,FALSE))</f>
        <v/>
      </c>
      <c r="H194" s="71" t="str">
        <f t="shared" si="46"/>
        <v/>
      </c>
      <c r="I194" s="71" t="str">
        <f t="shared" si="47"/>
        <v/>
      </c>
      <c r="J194" s="71" t="str">
        <f t="shared" si="48"/>
        <v/>
      </c>
      <c r="K194" s="71" t="str">
        <f t="shared" si="49"/>
        <v/>
      </c>
      <c r="L194" s="81" t="str">
        <f t="shared" si="38"/>
        <v/>
      </c>
      <c r="M194" s="79" t="str">
        <f>IF(ISBLANK(E194),"",VLOOKUP(W194,CenterRateTable!A:C,3,FALSE))</f>
        <v/>
      </c>
      <c r="N194" s="80" t="str">
        <f t="shared" si="42"/>
        <v/>
      </c>
      <c r="O194" s="80" t="str">
        <f>IF(ISBLANK(E194),"",(VLOOKUP(X194,CenterRateTable!A:C,3,FALSE)*C194)+((VLOOKUP(X194,CenterRateTable!A:C,3,FALSE)/2*D194)))</f>
        <v/>
      </c>
      <c r="P194" s="81" t="str">
        <f t="shared" si="43"/>
        <v/>
      </c>
      <c r="Q194" s="80" t="str">
        <f t="shared" si="44"/>
        <v/>
      </c>
      <c r="R194" s="80" t="str">
        <f t="shared" si="39"/>
        <v/>
      </c>
      <c r="S194" s="81" t="str">
        <f t="shared" si="40"/>
        <v/>
      </c>
      <c r="T194" s="123" t="str">
        <f t="shared" si="45"/>
        <v/>
      </c>
      <c r="U194" s="124" t="str">
        <f t="shared" si="41"/>
        <v/>
      </c>
      <c r="V194" s="95"/>
      <c r="W194" s="15" t="str">
        <f t="shared" si="36"/>
        <v/>
      </c>
      <c r="X194" s="15" t="str">
        <f t="shared" si="37"/>
        <v/>
      </c>
    </row>
    <row r="195" spans="1:24" x14ac:dyDescent="0.25">
      <c r="A195" s="102"/>
      <c r="B195" s="18"/>
      <c r="C195" s="103"/>
      <c r="D195" s="103"/>
      <c r="E195" s="104"/>
      <c r="F195" s="136"/>
      <c r="G195" s="70" t="str">
        <f>IF(ISBLANK(E195),"",VLOOKUP(W195,CenterRateTable!A:C,2,FALSE))</f>
        <v/>
      </c>
      <c r="H195" s="71" t="str">
        <f t="shared" si="46"/>
        <v/>
      </c>
      <c r="I195" s="71" t="str">
        <f t="shared" si="47"/>
        <v/>
      </c>
      <c r="J195" s="71" t="str">
        <f t="shared" si="48"/>
        <v/>
      </c>
      <c r="K195" s="71" t="str">
        <f t="shared" si="49"/>
        <v/>
      </c>
      <c r="L195" s="81" t="str">
        <f t="shared" si="38"/>
        <v/>
      </c>
      <c r="M195" s="79" t="str">
        <f>IF(ISBLANK(E195),"",VLOOKUP(W195,CenterRateTable!A:C,3,FALSE))</f>
        <v/>
      </c>
      <c r="N195" s="80" t="str">
        <f t="shared" si="42"/>
        <v/>
      </c>
      <c r="O195" s="80" t="str">
        <f>IF(ISBLANK(E195),"",(VLOOKUP(X195,CenterRateTable!A:C,3,FALSE)*C195)+((VLOOKUP(X195,CenterRateTable!A:C,3,FALSE)/2*D195)))</f>
        <v/>
      </c>
      <c r="P195" s="81" t="str">
        <f t="shared" si="43"/>
        <v/>
      </c>
      <c r="Q195" s="80" t="str">
        <f t="shared" si="44"/>
        <v/>
      </c>
      <c r="R195" s="80" t="str">
        <f t="shared" si="39"/>
        <v/>
      </c>
      <c r="S195" s="81" t="str">
        <f t="shared" si="40"/>
        <v/>
      </c>
      <c r="T195" s="123" t="str">
        <f t="shared" si="45"/>
        <v/>
      </c>
      <c r="U195" s="124" t="str">
        <f t="shared" si="41"/>
        <v/>
      </c>
      <c r="V195" s="95"/>
      <c r="W195" s="15" t="str">
        <f t="shared" si="36"/>
        <v/>
      </c>
      <c r="X195" s="15" t="str">
        <f t="shared" si="37"/>
        <v/>
      </c>
    </row>
    <row r="196" spans="1:24" x14ac:dyDescent="0.25">
      <c r="A196" s="102"/>
      <c r="B196" s="18"/>
      <c r="C196" s="103"/>
      <c r="D196" s="103"/>
      <c r="E196" s="104"/>
      <c r="F196" s="136"/>
      <c r="G196" s="70" t="str">
        <f>IF(ISBLANK(E196),"",VLOOKUP(W196,CenterRateTable!A:C,2,FALSE))</f>
        <v/>
      </c>
      <c r="H196" s="71" t="str">
        <f t="shared" si="46"/>
        <v/>
      </c>
      <c r="I196" s="71" t="str">
        <f t="shared" si="47"/>
        <v/>
      </c>
      <c r="J196" s="71" t="str">
        <f t="shared" si="48"/>
        <v/>
      </c>
      <c r="K196" s="71" t="str">
        <f t="shared" si="49"/>
        <v/>
      </c>
      <c r="L196" s="81" t="str">
        <f t="shared" si="38"/>
        <v/>
      </c>
      <c r="M196" s="79" t="str">
        <f>IF(ISBLANK(E196),"",VLOOKUP(W196,CenterRateTable!A:C,3,FALSE))</f>
        <v/>
      </c>
      <c r="N196" s="80" t="str">
        <f t="shared" si="42"/>
        <v/>
      </c>
      <c r="O196" s="80" t="str">
        <f>IF(ISBLANK(E196),"",(VLOOKUP(X196,CenterRateTable!A:C,3,FALSE)*C196)+((VLOOKUP(X196,CenterRateTable!A:C,3,FALSE)/2*D196)))</f>
        <v/>
      </c>
      <c r="P196" s="81" t="str">
        <f t="shared" si="43"/>
        <v/>
      </c>
      <c r="Q196" s="80" t="str">
        <f t="shared" si="44"/>
        <v/>
      </c>
      <c r="R196" s="80" t="str">
        <f t="shared" si="39"/>
        <v/>
      </c>
      <c r="S196" s="81" t="str">
        <f t="shared" si="40"/>
        <v/>
      </c>
      <c r="T196" s="123" t="str">
        <f t="shared" si="45"/>
        <v/>
      </c>
      <c r="U196" s="124" t="str">
        <f t="shared" si="41"/>
        <v/>
      </c>
      <c r="V196" s="95"/>
      <c r="W196" s="15" t="str">
        <f t="shared" si="36"/>
        <v/>
      </c>
      <c r="X196" s="15" t="str">
        <f t="shared" si="37"/>
        <v/>
      </c>
    </row>
    <row r="197" spans="1:24" x14ac:dyDescent="0.25">
      <c r="A197" s="102"/>
      <c r="B197" s="18"/>
      <c r="C197" s="103"/>
      <c r="D197" s="103"/>
      <c r="E197" s="104"/>
      <c r="F197" s="136"/>
      <c r="G197" s="70" t="str">
        <f>IF(ISBLANK(E197),"",VLOOKUP(W197,CenterRateTable!A:C,2,FALSE))</f>
        <v/>
      </c>
      <c r="H197" s="71" t="str">
        <f t="shared" si="46"/>
        <v/>
      </c>
      <c r="I197" s="71" t="str">
        <f t="shared" si="47"/>
        <v/>
      </c>
      <c r="J197" s="71" t="str">
        <f t="shared" si="48"/>
        <v/>
      </c>
      <c r="K197" s="71" t="str">
        <f t="shared" si="49"/>
        <v/>
      </c>
      <c r="L197" s="81" t="str">
        <f t="shared" si="38"/>
        <v/>
      </c>
      <c r="M197" s="79" t="str">
        <f>IF(ISBLANK(E197),"",VLOOKUP(W197,CenterRateTable!A:C,3,FALSE))</f>
        <v/>
      </c>
      <c r="N197" s="80" t="str">
        <f t="shared" si="42"/>
        <v/>
      </c>
      <c r="O197" s="80" t="str">
        <f>IF(ISBLANK(E197),"",(VLOOKUP(X197,CenterRateTable!A:C,3,FALSE)*C197)+((VLOOKUP(X197,CenterRateTable!A:C,3,FALSE)/2*D197)))</f>
        <v/>
      </c>
      <c r="P197" s="81" t="str">
        <f t="shared" si="43"/>
        <v/>
      </c>
      <c r="Q197" s="80" t="str">
        <f t="shared" si="44"/>
        <v/>
      </c>
      <c r="R197" s="80" t="str">
        <f t="shared" si="39"/>
        <v/>
      </c>
      <c r="S197" s="81" t="str">
        <f t="shared" si="40"/>
        <v/>
      </c>
      <c r="T197" s="123" t="str">
        <f t="shared" si="45"/>
        <v/>
      </c>
      <c r="U197" s="124" t="str">
        <f t="shared" si="41"/>
        <v/>
      </c>
      <c r="V197" s="95"/>
      <c r="W197" s="15" t="str">
        <f t="shared" si="36"/>
        <v/>
      </c>
      <c r="X197" s="15" t="str">
        <f t="shared" si="37"/>
        <v/>
      </c>
    </row>
    <row r="198" spans="1:24" x14ac:dyDescent="0.25">
      <c r="A198" s="102"/>
      <c r="B198" s="18"/>
      <c r="C198" s="103"/>
      <c r="D198" s="103"/>
      <c r="E198" s="104"/>
      <c r="F198" s="136"/>
      <c r="G198" s="70" t="str">
        <f>IF(ISBLANK(E198),"",VLOOKUP(W198,CenterRateTable!A:C,2,FALSE))</f>
        <v/>
      </c>
      <c r="H198" s="71" t="str">
        <f t="shared" si="46"/>
        <v/>
      </c>
      <c r="I198" s="71" t="str">
        <f t="shared" si="47"/>
        <v/>
      </c>
      <c r="J198" s="71" t="str">
        <f t="shared" si="48"/>
        <v/>
      </c>
      <c r="K198" s="71" t="str">
        <f t="shared" si="49"/>
        <v/>
      </c>
      <c r="L198" s="81" t="str">
        <f t="shared" si="38"/>
        <v/>
      </c>
      <c r="M198" s="79" t="str">
        <f>IF(ISBLANK(E198),"",VLOOKUP(W198,CenterRateTable!A:C,3,FALSE))</f>
        <v/>
      </c>
      <c r="N198" s="80" t="str">
        <f t="shared" si="42"/>
        <v/>
      </c>
      <c r="O198" s="80" t="str">
        <f>IF(ISBLANK(E198),"",(VLOOKUP(X198,CenterRateTable!A:C,3,FALSE)*C198)+((VLOOKUP(X198,CenterRateTable!A:C,3,FALSE)/2*D198)))</f>
        <v/>
      </c>
      <c r="P198" s="81" t="str">
        <f t="shared" si="43"/>
        <v/>
      </c>
      <c r="Q198" s="80" t="str">
        <f t="shared" si="44"/>
        <v/>
      </c>
      <c r="R198" s="80" t="str">
        <f t="shared" si="39"/>
        <v/>
      </c>
      <c r="S198" s="81" t="str">
        <f t="shared" si="40"/>
        <v/>
      </c>
      <c r="T198" s="123" t="str">
        <f t="shared" si="45"/>
        <v/>
      </c>
      <c r="U198" s="124" t="str">
        <f t="shared" si="41"/>
        <v/>
      </c>
      <c r="V198" s="95"/>
      <c r="W198" s="15" t="str">
        <f t="shared" si="36"/>
        <v/>
      </c>
      <c r="X198" s="15" t="str">
        <f t="shared" si="37"/>
        <v/>
      </c>
    </row>
    <row r="199" spans="1:24" x14ac:dyDescent="0.25">
      <c r="A199" s="102"/>
      <c r="B199" s="18"/>
      <c r="C199" s="103"/>
      <c r="D199" s="103"/>
      <c r="E199" s="104"/>
      <c r="F199" s="136"/>
      <c r="G199" s="70" t="str">
        <f>IF(ISBLANK(E199),"",VLOOKUP(W199,CenterRateTable!A:C,2,FALSE))</f>
        <v/>
      </c>
      <c r="H199" s="71" t="str">
        <f t="shared" si="46"/>
        <v/>
      </c>
      <c r="I199" s="71" t="str">
        <f t="shared" si="47"/>
        <v/>
      </c>
      <c r="J199" s="71" t="str">
        <f t="shared" si="48"/>
        <v/>
      </c>
      <c r="K199" s="71" t="str">
        <f t="shared" si="49"/>
        <v/>
      </c>
      <c r="L199" s="81" t="str">
        <f t="shared" si="38"/>
        <v/>
      </c>
      <c r="M199" s="79" t="str">
        <f>IF(ISBLANK(E199),"",VLOOKUP(W199,CenterRateTable!A:C,3,FALSE))</f>
        <v/>
      </c>
      <c r="N199" s="80" t="str">
        <f t="shared" si="42"/>
        <v/>
      </c>
      <c r="O199" s="80" t="str">
        <f>IF(ISBLANK(E199),"",(VLOOKUP(X199,CenterRateTable!A:C,3,FALSE)*C199)+((VLOOKUP(X199,CenterRateTable!A:C,3,FALSE)/2*D199)))</f>
        <v/>
      </c>
      <c r="P199" s="81" t="str">
        <f t="shared" si="43"/>
        <v/>
      </c>
      <c r="Q199" s="80" t="str">
        <f t="shared" si="44"/>
        <v/>
      </c>
      <c r="R199" s="80" t="str">
        <f t="shared" si="39"/>
        <v/>
      </c>
      <c r="S199" s="81" t="str">
        <f t="shared" si="40"/>
        <v/>
      </c>
      <c r="T199" s="123" t="str">
        <f t="shared" si="45"/>
        <v/>
      </c>
      <c r="U199" s="124" t="str">
        <f t="shared" si="41"/>
        <v/>
      </c>
      <c r="V199" s="95"/>
      <c r="W199" s="15" t="str">
        <f t="shared" si="36"/>
        <v/>
      </c>
      <c r="X199" s="15" t="str">
        <f t="shared" si="37"/>
        <v/>
      </c>
    </row>
    <row r="200" spans="1:24" x14ac:dyDescent="0.25">
      <c r="A200" s="102"/>
      <c r="B200" s="18"/>
      <c r="C200" s="103"/>
      <c r="D200" s="103"/>
      <c r="E200" s="104"/>
      <c r="F200" s="136"/>
      <c r="G200" s="70" t="str">
        <f>IF(ISBLANK(E200),"",VLOOKUP(W200,CenterRateTable!A:C,2,FALSE))</f>
        <v/>
      </c>
      <c r="H200" s="71" t="str">
        <f t="shared" si="46"/>
        <v/>
      </c>
      <c r="I200" s="71" t="str">
        <f t="shared" si="47"/>
        <v/>
      </c>
      <c r="J200" s="71" t="str">
        <f t="shared" si="48"/>
        <v/>
      </c>
      <c r="K200" s="71" t="str">
        <f t="shared" si="49"/>
        <v/>
      </c>
      <c r="L200" s="81" t="str">
        <f t="shared" si="38"/>
        <v/>
      </c>
      <c r="M200" s="79" t="str">
        <f>IF(ISBLANK(E200),"",VLOOKUP(W200,CenterRateTable!A:C,3,FALSE))</f>
        <v/>
      </c>
      <c r="N200" s="80" t="str">
        <f t="shared" si="42"/>
        <v/>
      </c>
      <c r="O200" s="80" t="str">
        <f>IF(ISBLANK(E200),"",(VLOOKUP(X200,CenterRateTable!A:C,3,FALSE)*C200)+((VLOOKUP(X200,CenterRateTable!A:C,3,FALSE)/2*D200)))</f>
        <v/>
      </c>
      <c r="P200" s="81" t="str">
        <f t="shared" si="43"/>
        <v/>
      </c>
      <c r="Q200" s="80" t="str">
        <f t="shared" si="44"/>
        <v/>
      </c>
      <c r="R200" s="80" t="str">
        <f t="shared" si="39"/>
        <v/>
      </c>
      <c r="S200" s="81" t="str">
        <f t="shared" si="40"/>
        <v/>
      </c>
      <c r="T200" s="123" t="str">
        <f t="shared" si="45"/>
        <v/>
      </c>
      <c r="U200" s="124" t="str">
        <f t="shared" si="41"/>
        <v/>
      </c>
      <c r="V200" s="95"/>
      <c r="W200" s="15" t="str">
        <f t="shared" si="36"/>
        <v/>
      </c>
      <c r="X200" s="15" t="str">
        <f t="shared" si="37"/>
        <v/>
      </c>
    </row>
    <row r="201" spans="1:24" x14ac:dyDescent="0.25">
      <c r="A201" s="102"/>
      <c r="B201" s="18"/>
      <c r="C201" s="103"/>
      <c r="D201" s="103"/>
      <c r="E201" s="104"/>
      <c r="F201" s="136"/>
      <c r="G201" s="70" t="str">
        <f>IF(ISBLANK(E201),"",VLOOKUP(W201,CenterRateTable!A:C,2,FALSE))</f>
        <v/>
      </c>
      <c r="H201" s="71" t="str">
        <f t="shared" si="46"/>
        <v/>
      </c>
      <c r="I201" s="71" t="str">
        <f t="shared" si="47"/>
        <v/>
      </c>
      <c r="J201" s="71" t="str">
        <f t="shared" si="48"/>
        <v/>
      </c>
      <c r="K201" s="71" t="str">
        <f t="shared" si="49"/>
        <v/>
      </c>
      <c r="L201" s="81" t="str">
        <f t="shared" si="38"/>
        <v/>
      </c>
      <c r="M201" s="79" t="str">
        <f>IF(ISBLANK(E201),"",VLOOKUP(W201,CenterRateTable!A:C,3,FALSE))</f>
        <v/>
      </c>
      <c r="N201" s="80" t="str">
        <f t="shared" si="42"/>
        <v/>
      </c>
      <c r="O201" s="80" t="str">
        <f>IF(ISBLANK(E201),"",(VLOOKUP(X201,CenterRateTable!A:C,3,FALSE)*C201)+((VLOOKUP(X201,CenterRateTable!A:C,3,FALSE)/2*D201)))</f>
        <v/>
      </c>
      <c r="P201" s="81" t="str">
        <f t="shared" si="43"/>
        <v/>
      </c>
      <c r="Q201" s="80" t="str">
        <f t="shared" si="44"/>
        <v/>
      </c>
      <c r="R201" s="80" t="str">
        <f t="shared" si="39"/>
        <v/>
      </c>
      <c r="S201" s="81" t="str">
        <f t="shared" si="40"/>
        <v/>
      </c>
      <c r="T201" s="123" t="str">
        <f t="shared" si="45"/>
        <v/>
      </c>
      <c r="U201" s="124" t="str">
        <f t="shared" si="41"/>
        <v/>
      </c>
      <c r="V201" s="95"/>
      <c r="W201" s="15" t="str">
        <f t="shared" si="36"/>
        <v/>
      </c>
      <c r="X201" s="15" t="str">
        <f t="shared" si="37"/>
        <v/>
      </c>
    </row>
    <row r="202" spans="1:24" x14ac:dyDescent="0.25">
      <c r="A202" s="102"/>
      <c r="B202" s="18"/>
      <c r="C202" s="103"/>
      <c r="D202" s="103"/>
      <c r="E202" s="104"/>
      <c r="F202" s="136"/>
      <c r="G202" s="70" t="str">
        <f>IF(ISBLANK(E202),"",VLOOKUP(W202,CenterRateTable!A:C,2,FALSE))</f>
        <v/>
      </c>
      <c r="H202" s="71" t="str">
        <f t="shared" si="46"/>
        <v/>
      </c>
      <c r="I202" s="71" t="str">
        <f t="shared" si="47"/>
        <v/>
      </c>
      <c r="J202" s="71" t="str">
        <f t="shared" si="48"/>
        <v/>
      </c>
      <c r="K202" s="71" t="str">
        <f t="shared" si="49"/>
        <v/>
      </c>
      <c r="L202" s="81" t="str">
        <f t="shared" si="38"/>
        <v/>
      </c>
      <c r="M202" s="79" t="str">
        <f>IF(ISBLANK(E202),"",VLOOKUP(W202,CenterRateTable!A:C,3,FALSE))</f>
        <v/>
      </c>
      <c r="N202" s="80" t="str">
        <f t="shared" si="42"/>
        <v/>
      </c>
      <c r="O202" s="80" t="str">
        <f>IF(ISBLANK(E202),"",(VLOOKUP(X202,CenterRateTable!A:C,3,FALSE)*C202)+((VLOOKUP(X202,CenterRateTable!A:C,3,FALSE)/2*D202)))</f>
        <v/>
      </c>
      <c r="P202" s="81" t="str">
        <f t="shared" si="43"/>
        <v/>
      </c>
      <c r="Q202" s="80" t="str">
        <f t="shared" si="44"/>
        <v/>
      </c>
      <c r="R202" s="80" t="str">
        <f t="shared" si="39"/>
        <v/>
      </c>
      <c r="S202" s="81" t="str">
        <f t="shared" si="40"/>
        <v/>
      </c>
      <c r="T202" s="123" t="str">
        <f t="shared" si="45"/>
        <v/>
      </c>
      <c r="U202" s="124" t="str">
        <f t="shared" si="41"/>
        <v/>
      </c>
      <c r="V202" s="95"/>
      <c r="W202" s="15" t="str">
        <f t="shared" ref="W202:W265" si="50">IF(ISBLANK(E202),"",CONCATENATE($B$4,",",E202))</f>
        <v/>
      </c>
      <c r="X202" s="15" t="str">
        <f t="shared" ref="X202:X265" si="51">IF(ISBLANK(E202),"",CONCATENATE($B$4,",",E202,",",$I$4))</f>
        <v/>
      </c>
    </row>
    <row r="203" spans="1:24" x14ac:dyDescent="0.25">
      <c r="A203" s="102"/>
      <c r="B203" s="18"/>
      <c r="C203" s="103"/>
      <c r="D203" s="103"/>
      <c r="E203" s="104"/>
      <c r="F203" s="136"/>
      <c r="G203" s="70" t="str">
        <f>IF(ISBLANK(E203),"",VLOOKUP(W203,CenterRateTable!A:C,2,FALSE))</f>
        <v/>
      </c>
      <c r="H203" s="71" t="str">
        <f t="shared" si="46"/>
        <v/>
      </c>
      <c r="I203" s="71" t="str">
        <f t="shared" si="47"/>
        <v/>
      </c>
      <c r="J203" s="71" t="str">
        <f t="shared" si="48"/>
        <v/>
      </c>
      <c r="K203" s="71" t="str">
        <f t="shared" si="49"/>
        <v/>
      </c>
      <c r="L203" s="81" t="str">
        <f t="shared" ref="L203:L266" si="52">IF(ISBLANK(F203),"",K203-(K203*F203))</f>
        <v/>
      </c>
      <c r="M203" s="79" t="str">
        <f>IF(ISBLANK(E203),"",VLOOKUP(W203,CenterRateTable!A:C,3,FALSE))</f>
        <v/>
      </c>
      <c r="N203" s="80" t="str">
        <f t="shared" si="42"/>
        <v/>
      </c>
      <c r="O203" s="80" t="str">
        <f>IF(ISBLANK(E203),"",(VLOOKUP(X203,CenterRateTable!A:C,3,FALSE)*C203)+((VLOOKUP(X203,CenterRateTable!A:C,3,FALSE)/2*D203)))</f>
        <v/>
      </c>
      <c r="P203" s="81" t="str">
        <f t="shared" si="43"/>
        <v/>
      </c>
      <c r="Q203" s="80" t="str">
        <f t="shared" si="44"/>
        <v/>
      </c>
      <c r="R203" s="80" t="str">
        <f t="shared" ref="R203:R266" si="53">IF(ISBLANK(E203),"",N203+K203)</f>
        <v/>
      </c>
      <c r="S203" s="81" t="str">
        <f t="shared" ref="S203:S266" si="54">IF(ISBLANK(E203),"",IF(R203&gt;Q203,0,Q203-R203))</f>
        <v/>
      </c>
      <c r="T203" s="123" t="str">
        <f t="shared" si="45"/>
        <v/>
      </c>
      <c r="U203" s="124" t="str">
        <f t="shared" ref="U203:U266" si="55">IF(ISBLANK(E203),"",K203-L203+N203+O203)</f>
        <v/>
      </c>
      <c r="V203" s="95"/>
      <c r="W203" s="15" t="str">
        <f t="shared" si="50"/>
        <v/>
      </c>
      <c r="X203" s="15" t="str">
        <f t="shared" si="51"/>
        <v/>
      </c>
    </row>
    <row r="204" spans="1:24" x14ac:dyDescent="0.25">
      <c r="A204" s="102"/>
      <c r="B204" s="18"/>
      <c r="C204" s="103"/>
      <c r="D204" s="103"/>
      <c r="E204" s="104"/>
      <c r="F204" s="136"/>
      <c r="G204" s="70" t="str">
        <f>IF(ISBLANK(E204),"",VLOOKUP(W204,CenterRateTable!A:C,2,FALSE))</f>
        <v/>
      </c>
      <c r="H204" s="71" t="str">
        <f t="shared" si="46"/>
        <v/>
      </c>
      <c r="I204" s="71" t="str">
        <f t="shared" si="47"/>
        <v/>
      </c>
      <c r="J204" s="71" t="str">
        <f t="shared" si="48"/>
        <v/>
      </c>
      <c r="K204" s="71" t="str">
        <f t="shared" si="49"/>
        <v/>
      </c>
      <c r="L204" s="81" t="str">
        <f t="shared" si="52"/>
        <v/>
      </c>
      <c r="M204" s="79" t="str">
        <f>IF(ISBLANK(E204),"",VLOOKUP(W204,CenterRateTable!A:C,3,FALSE))</f>
        <v/>
      </c>
      <c r="N204" s="80" t="str">
        <f t="shared" si="42"/>
        <v/>
      </c>
      <c r="O204" s="80" t="str">
        <f>IF(ISBLANK(E204),"",(VLOOKUP(X204,CenterRateTable!A:C,3,FALSE)*C204)+((VLOOKUP(X204,CenterRateTable!A:C,3,FALSE)/2*D204)))</f>
        <v/>
      </c>
      <c r="P204" s="81" t="str">
        <f t="shared" si="43"/>
        <v/>
      </c>
      <c r="Q204" s="80" t="str">
        <f t="shared" si="44"/>
        <v/>
      </c>
      <c r="R204" s="80" t="str">
        <f t="shared" si="53"/>
        <v/>
      </c>
      <c r="S204" s="81" t="str">
        <f t="shared" si="54"/>
        <v/>
      </c>
      <c r="T204" s="123" t="str">
        <f t="shared" si="45"/>
        <v/>
      </c>
      <c r="U204" s="124" t="str">
        <f t="shared" si="55"/>
        <v/>
      </c>
      <c r="V204" s="95"/>
      <c r="W204" s="15" t="str">
        <f t="shared" si="50"/>
        <v/>
      </c>
      <c r="X204" s="15" t="str">
        <f t="shared" si="51"/>
        <v/>
      </c>
    </row>
    <row r="205" spans="1:24" x14ac:dyDescent="0.25">
      <c r="A205" s="102"/>
      <c r="B205" s="18"/>
      <c r="C205" s="103"/>
      <c r="D205" s="103"/>
      <c r="E205" s="104"/>
      <c r="F205" s="136"/>
      <c r="G205" s="70" t="str">
        <f>IF(ISBLANK(E205),"",VLOOKUP(W205,CenterRateTable!A:C,2,FALSE))</f>
        <v/>
      </c>
      <c r="H205" s="71" t="str">
        <f t="shared" si="46"/>
        <v/>
      </c>
      <c r="I205" s="71" t="str">
        <f t="shared" si="47"/>
        <v/>
      </c>
      <c r="J205" s="71" t="str">
        <f t="shared" si="48"/>
        <v/>
      </c>
      <c r="K205" s="71" t="str">
        <f t="shared" si="49"/>
        <v/>
      </c>
      <c r="L205" s="81" t="str">
        <f t="shared" si="52"/>
        <v/>
      </c>
      <c r="M205" s="79" t="str">
        <f>IF(ISBLANK(E205),"",VLOOKUP(W205,CenterRateTable!A:C,3,FALSE))</f>
        <v/>
      </c>
      <c r="N205" s="80" t="str">
        <f t="shared" si="42"/>
        <v/>
      </c>
      <c r="O205" s="80" t="str">
        <f>IF(ISBLANK(E205),"",(VLOOKUP(X205,CenterRateTable!A:C,3,FALSE)*C205)+((VLOOKUP(X205,CenterRateTable!A:C,3,FALSE)/2*D205)))</f>
        <v/>
      </c>
      <c r="P205" s="81" t="str">
        <f t="shared" si="43"/>
        <v/>
      </c>
      <c r="Q205" s="80" t="str">
        <f t="shared" si="44"/>
        <v/>
      </c>
      <c r="R205" s="80" t="str">
        <f t="shared" si="53"/>
        <v/>
      </c>
      <c r="S205" s="81" t="str">
        <f t="shared" si="54"/>
        <v/>
      </c>
      <c r="T205" s="123" t="str">
        <f t="shared" si="45"/>
        <v/>
      </c>
      <c r="U205" s="124" t="str">
        <f t="shared" si="55"/>
        <v/>
      </c>
      <c r="V205" s="95"/>
      <c r="W205" s="15" t="str">
        <f t="shared" si="50"/>
        <v/>
      </c>
      <c r="X205" s="15" t="str">
        <f t="shared" si="51"/>
        <v/>
      </c>
    </row>
    <row r="206" spans="1:24" x14ac:dyDescent="0.25">
      <c r="A206" s="102"/>
      <c r="B206" s="18"/>
      <c r="C206" s="103"/>
      <c r="D206" s="103"/>
      <c r="E206" s="104"/>
      <c r="F206" s="136"/>
      <c r="G206" s="70" t="str">
        <f>IF(ISBLANK(E206),"",VLOOKUP(W206,CenterRateTable!A:C,2,FALSE))</f>
        <v/>
      </c>
      <c r="H206" s="71" t="str">
        <f t="shared" si="46"/>
        <v/>
      </c>
      <c r="I206" s="71" t="str">
        <f t="shared" si="47"/>
        <v/>
      </c>
      <c r="J206" s="71" t="str">
        <f t="shared" si="48"/>
        <v/>
      </c>
      <c r="K206" s="71" t="str">
        <f t="shared" si="49"/>
        <v/>
      </c>
      <c r="L206" s="81" t="str">
        <f t="shared" si="52"/>
        <v/>
      </c>
      <c r="M206" s="79" t="str">
        <f>IF(ISBLANK(E206),"",VLOOKUP(W206,CenterRateTable!A:C,3,FALSE))</f>
        <v/>
      </c>
      <c r="N206" s="80" t="str">
        <f t="shared" si="42"/>
        <v/>
      </c>
      <c r="O206" s="80" t="str">
        <f>IF(ISBLANK(E206),"",(VLOOKUP(X206,CenterRateTable!A:C,3,FALSE)*C206)+((VLOOKUP(X206,CenterRateTable!A:C,3,FALSE)/2*D206)))</f>
        <v/>
      </c>
      <c r="P206" s="81" t="str">
        <f t="shared" si="43"/>
        <v/>
      </c>
      <c r="Q206" s="80" t="str">
        <f t="shared" si="44"/>
        <v/>
      </c>
      <c r="R206" s="80" t="str">
        <f t="shared" si="53"/>
        <v/>
      </c>
      <c r="S206" s="81" t="str">
        <f t="shared" si="54"/>
        <v/>
      </c>
      <c r="T206" s="123" t="str">
        <f t="shared" si="45"/>
        <v/>
      </c>
      <c r="U206" s="124" t="str">
        <f t="shared" si="55"/>
        <v/>
      </c>
      <c r="V206" s="95"/>
      <c r="W206" s="15" t="str">
        <f t="shared" si="50"/>
        <v/>
      </c>
      <c r="X206" s="15" t="str">
        <f t="shared" si="51"/>
        <v/>
      </c>
    </row>
    <row r="207" spans="1:24" x14ac:dyDescent="0.25">
      <c r="A207" s="102"/>
      <c r="B207" s="18"/>
      <c r="C207" s="103"/>
      <c r="D207" s="103"/>
      <c r="E207" s="104"/>
      <c r="F207" s="136"/>
      <c r="G207" s="70" t="str">
        <f>IF(ISBLANK(E207),"",VLOOKUP(W207,CenterRateTable!A:C,2,FALSE))</f>
        <v/>
      </c>
      <c r="H207" s="71" t="str">
        <f t="shared" si="46"/>
        <v/>
      </c>
      <c r="I207" s="71" t="str">
        <f t="shared" si="47"/>
        <v/>
      </c>
      <c r="J207" s="71" t="str">
        <f t="shared" si="48"/>
        <v/>
      </c>
      <c r="K207" s="71" t="str">
        <f t="shared" si="49"/>
        <v/>
      </c>
      <c r="L207" s="81" t="str">
        <f t="shared" si="52"/>
        <v/>
      </c>
      <c r="M207" s="79" t="str">
        <f>IF(ISBLANK(E207),"",VLOOKUP(W207,CenterRateTable!A:C,3,FALSE))</f>
        <v/>
      </c>
      <c r="N207" s="80" t="str">
        <f t="shared" si="42"/>
        <v/>
      </c>
      <c r="O207" s="80" t="str">
        <f>IF(ISBLANK(E207),"",(VLOOKUP(X207,CenterRateTable!A:C,3,FALSE)*C207)+((VLOOKUP(X207,CenterRateTable!A:C,3,FALSE)/2*D207)))</f>
        <v/>
      </c>
      <c r="P207" s="81" t="str">
        <f t="shared" si="43"/>
        <v/>
      </c>
      <c r="Q207" s="80" t="str">
        <f t="shared" si="44"/>
        <v/>
      </c>
      <c r="R207" s="80" t="str">
        <f t="shared" si="53"/>
        <v/>
      </c>
      <c r="S207" s="81" t="str">
        <f t="shared" si="54"/>
        <v/>
      </c>
      <c r="T207" s="123" t="str">
        <f t="shared" si="45"/>
        <v/>
      </c>
      <c r="U207" s="124" t="str">
        <f t="shared" si="55"/>
        <v/>
      </c>
      <c r="V207" s="95"/>
      <c r="W207" s="15" t="str">
        <f t="shared" si="50"/>
        <v/>
      </c>
      <c r="X207" s="15" t="str">
        <f t="shared" si="51"/>
        <v/>
      </c>
    </row>
    <row r="208" spans="1:24" x14ac:dyDescent="0.25">
      <c r="A208" s="102"/>
      <c r="B208" s="18"/>
      <c r="C208" s="103"/>
      <c r="D208" s="103"/>
      <c r="E208" s="104"/>
      <c r="F208" s="136"/>
      <c r="G208" s="70" t="str">
        <f>IF(ISBLANK(E208),"",VLOOKUP(W208,CenterRateTable!A:C,2,FALSE))</f>
        <v/>
      </c>
      <c r="H208" s="71" t="str">
        <f t="shared" si="46"/>
        <v/>
      </c>
      <c r="I208" s="71" t="str">
        <f t="shared" si="47"/>
        <v/>
      </c>
      <c r="J208" s="71" t="str">
        <f t="shared" si="48"/>
        <v/>
      </c>
      <c r="K208" s="71" t="str">
        <f t="shared" si="49"/>
        <v/>
      </c>
      <c r="L208" s="81" t="str">
        <f t="shared" si="52"/>
        <v/>
      </c>
      <c r="M208" s="79" t="str">
        <f>IF(ISBLANK(E208),"",VLOOKUP(W208,CenterRateTable!A:C,3,FALSE))</f>
        <v/>
      </c>
      <c r="N208" s="80" t="str">
        <f t="shared" si="42"/>
        <v/>
      </c>
      <c r="O208" s="80" t="str">
        <f>IF(ISBLANK(E208),"",(VLOOKUP(X208,CenterRateTable!A:C,3,FALSE)*C208)+((VLOOKUP(X208,CenterRateTable!A:C,3,FALSE)/2*D208)))</f>
        <v/>
      </c>
      <c r="P208" s="81" t="str">
        <f t="shared" si="43"/>
        <v/>
      </c>
      <c r="Q208" s="80" t="str">
        <f t="shared" si="44"/>
        <v/>
      </c>
      <c r="R208" s="80" t="str">
        <f t="shared" si="53"/>
        <v/>
      </c>
      <c r="S208" s="81" t="str">
        <f t="shared" si="54"/>
        <v/>
      </c>
      <c r="T208" s="123" t="str">
        <f t="shared" si="45"/>
        <v/>
      </c>
      <c r="U208" s="124" t="str">
        <f t="shared" si="55"/>
        <v/>
      </c>
      <c r="V208" s="95"/>
      <c r="W208" s="15" t="str">
        <f t="shared" si="50"/>
        <v/>
      </c>
      <c r="X208" s="15" t="str">
        <f t="shared" si="51"/>
        <v/>
      </c>
    </row>
    <row r="209" spans="1:24" x14ac:dyDescent="0.25">
      <c r="A209" s="102"/>
      <c r="B209" s="18"/>
      <c r="C209" s="103"/>
      <c r="D209" s="103"/>
      <c r="E209" s="104"/>
      <c r="F209" s="136"/>
      <c r="G209" s="70" t="str">
        <f>IF(ISBLANK(E209),"",VLOOKUP(W209,CenterRateTable!A:C,2,FALSE))</f>
        <v/>
      </c>
      <c r="H209" s="71" t="str">
        <f t="shared" si="46"/>
        <v/>
      </c>
      <c r="I209" s="71" t="str">
        <f t="shared" si="47"/>
        <v/>
      </c>
      <c r="J209" s="71" t="str">
        <f t="shared" si="48"/>
        <v/>
      </c>
      <c r="K209" s="71" t="str">
        <f t="shared" si="49"/>
        <v/>
      </c>
      <c r="L209" s="81" t="str">
        <f t="shared" si="52"/>
        <v/>
      </c>
      <c r="M209" s="79" t="str">
        <f>IF(ISBLANK(E209),"",VLOOKUP(W209,CenterRateTable!A:C,3,FALSE))</f>
        <v/>
      </c>
      <c r="N209" s="80" t="str">
        <f t="shared" si="42"/>
        <v/>
      </c>
      <c r="O209" s="80" t="str">
        <f>IF(ISBLANK(E209),"",(VLOOKUP(X209,CenterRateTable!A:C,3,FALSE)*C209)+((VLOOKUP(X209,CenterRateTable!A:C,3,FALSE)/2*D209)))</f>
        <v/>
      </c>
      <c r="P209" s="81" t="str">
        <f t="shared" si="43"/>
        <v/>
      </c>
      <c r="Q209" s="80" t="str">
        <f t="shared" si="44"/>
        <v/>
      </c>
      <c r="R209" s="80" t="str">
        <f t="shared" si="53"/>
        <v/>
      </c>
      <c r="S209" s="81" t="str">
        <f t="shared" si="54"/>
        <v/>
      </c>
      <c r="T209" s="123" t="str">
        <f t="shared" si="45"/>
        <v/>
      </c>
      <c r="U209" s="124" t="str">
        <f t="shared" si="55"/>
        <v/>
      </c>
      <c r="V209" s="95"/>
      <c r="W209" s="15" t="str">
        <f t="shared" si="50"/>
        <v/>
      </c>
      <c r="X209" s="15" t="str">
        <f t="shared" si="51"/>
        <v/>
      </c>
    </row>
    <row r="210" spans="1:24" x14ac:dyDescent="0.25">
      <c r="A210" s="102"/>
      <c r="B210" s="18"/>
      <c r="C210" s="103"/>
      <c r="D210" s="103"/>
      <c r="E210" s="104"/>
      <c r="F210" s="136"/>
      <c r="G210" s="70" t="str">
        <f>IF(ISBLANK(E210),"",VLOOKUP(W210,CenterRateTable!A:C,2,FALSE))</f>
        <v/>
      </c>
      <c r="H210" s="71" t="str">
        <f t="shared" si="46"/>
        <v/>
      </c>
      <c r="I210" s="71" t="str">
        <f t="shared" si="47"/>
        <v/>
      </c>
      <c r="J210" s="71" t="str">
        <f t="shared" si="48"/>
        <v/>
      </c>
      <c r="K210" s="71" t="str">
        <f t="shared" si="49"/>
        <v/>
      </c>
      <c r="L210" s="81" t="str">
        <f t="shared" si="52"/>
        <v/>
      </c>
      <c r="M210" s="79" t="str">
        <f>IF(ISBLANK(E210),"",VLOOKUP(W210,CenterRateTable!A:C,3,FALSE))</f>
        <v/>
      </c>
      <c r="N210" s="80" t="str">
        <f t="shared" si="42"/>
        <v/>
      </c>
      <c r="O210" s="80" t="str">
        <f>IF(ISBLANK(E210),"",(VLOOKUP(X210,CenterRateTable!A:C,3,FALSE)*C210)+((VLOOKUP(X210,CenterRateTable!A:C,3,FALSE)/2*D210)))</f>
        <v/>
      </c>
      <c r="P210" s="81" t="str">
        <f t="shared" si="43"/>
        <v/>
      </c>
      <c r="Q210" s="80" t="str">
        <f t="shared" si="44"/>
        <v/>
      </c>
      <c r="R210" s="80" t="str">
        <f t="shared" si="53"/>
        <v/>
      </c>
      <c r="S210" s="81" t="str">
        <f t="shared" si="54"/>
        <v/>
      </c>
      <c r="T210" s="123" t="str">
        <f t="shared" si="45"/>
        <v/>
      </c>
      <c r="U210" s="124" t="str">
        <f t="shared" si="55"/>
        <v/>
      </c>
      <c r="V210" s="95"/>
      <c r="W210" s="15" t="str">
        <f t="shared" si="50"/>
        <v/>
      </c>
      <c r="X210" s="15" t="str">
        <f t="shared" si="51"/>
        <v/>
      </c>
    </row>
    <row r="211" spans="1:24" x14ac:dyDescent="0.25">
      <c r="A211" s="102"/>
      <c r="B211" s="18"/>
      <c r="C211" s="103"/>
      <c r="D211" s="103"/>
      <c r="E211" s="104"/>
      <c r="F211" s="136"/>
      <c r="G211" s="70" t="str">
        <f>IF(ISBLANK(E211),"",VLOOKUP(W211,CenterRateTable!A:C,2,FALSE))</f>
        <v/>
      </c>
      <c r="H211" s="71" t="str">
        <f t="shared" si="46"/>
        <v/>
      </c>
      <c r="I211" s="71" t="str">
        <f t="shared" si="47"/>
        <v/>
      </c>
      <c r="J211" s="71" t="str">
        <f t="shared" si="48"/>
        <v/>
      </c>
      <c r="K211" s="71" t="str">
        <f t="shared" si="49"/>
        <v/>
      </c>
      <c r="L211" s="81" t="str">
        <f t="shared" si="52"/>
        <v/>
      </c>
      <c r="M211" s="79" t="str">
        <f>IF(ISBLANK(E211),"",VLOOKUP(W211,CenterRateTable!A:C,3,FALSE))</f>
        <v/>
      </c>
      <c r="N211" s="80" t="str">
        <f t="shared" ref="N211:N274" si="56">IF(ISBLANK(E211),"",((M211-G211)*C211)+(((M211-G211)/2)*D211))</f>
        <v/>
      </c>
      <c r="O211" s="80" t="str">
        <f>IF(ISBLANK(E211),"",(VLOOKUP(X211,CenterRateTable!A:C,3,FALSE)*C211)+((VLOOKUP(X211,CenterRateTable!A:C,3,FALSE)/2*D211)))</f>
        <v/>
      </c>
      <c r="P211" s="81" t="str">
        <f t="shared" ref="P211:P274" si="57">IF(ISBLANK(E211),"",N211+O211)</f>
        <v/>
      </c>
      <c r="Q211" s="80" t="str">
        <f t="shared" ref="Q211:Q274" si="58">IF(ISBLANK(E211),"",(C211*IF(E211="Infant",$K$3,IF(E211="Toddler",$K$4,IF(E211="Preschool",$K$5,IF(E211="School",$K$6,"")))))+(D211*IF(E211="Infant",$K$3,IF(E211="Toddler",$K$4,IF(E211="Preschool",$K$5,IF(E211="School",$K$6,""))))/2))</f>
        <v/>
      </c>
      <c r="R211" s="80" t="str">
        <f t="shared" si="53"/>
        <v/>
      </c>
      <c r="S211" s="81" t="str">
        <f t="shared" si="54"/>
        <v/>
      </c>
      <c r="T211" s="123" t="str">
        <f t="shared" ref="T211:T274" si="59">IF(ISBLANK(E211),"",S211+L211)</f>
        <v/>
      </c>
      <c r="U211" s="124" t="str">
        <f t="shared" si="55"/>
        <v/>
      </c>
      <c r="V211" s="95"/>
      <c r="W211" s="15" t="str">
        <f t="shared" si="50"/>
        <v/>
      </c>
      <c r="X211" s="15" t="str">
        <f t="shared" si="51"/>
        <v/>
      </c>
    </row>
    <row r="212" spans="1:24" x14ac:dyDescent="0.25">
      <c r="A212" s="102"/>
      <c r="B212" s="18"/>
      <c r="C212" s="103"/>
      <c r="D212" s="103"/>
      <c r="E212" s="104"/>
      <c r="F212" s="136"/>
      <c r="G212" s="70" t="str">
        <f>IF(ISBLANK(E212),"",VLOOKUP(W212,CenterRateTable!A:C,2,FALSE))</f>
        <v/>
      </c>
      <c r="H212" s="71" t="str">
        <f t="shared" si="46"/>
        <v/>
      </c>
      <c r="I212" s="71" t="str">
        <f t="shared" si="47"/>
        <v/>
      </c>
      <c r="J212" s="71" t="str">
        <f t="shared" si="48"/>
        <v/>
      </c>
      <c r="K212" s="71" t="str">
        <f t="shared" si="49"/>
        <v/>
      </c>
      <c r="L212" s="81" t="str">
        <f t="shared" si="52"/>
        <v/>
      </c>
      <c r="M212" s="79" t="str">
        <f>IF(ISBLANK(E212),"",VLOOKUP(W212,CenterRateTable!A:C,3,FALSE))</f>
        <v/>
      </c>
      <c r="N212" s="80" t="str">
        <f t="shared" si="56"/>
        <v/>
      </c>
      <c r="O212" s="80" t="str">
        <f>IF(ISBLANK(E212),"",(VLOOKUP(X212,CenterRateTable!A:C,3,FALSE)*C212)+((VLOOKUP(X212,CenterRateTable!A:C,3,FALSE)/2*D212)))</f>
        <v/>
      </c>
      <c r="P212" s="81" t="str">
        <f t="shared" si="57"/>
        <v/>
      </c>
      <c r="Q212" s="80" t="str">
        <f t="shared" si="58"/>
        <v/>
      </c>
      <c r="R212" s="80" t="str">
        <f t="shared" si="53"/>
        <v/>
      </c>
      <c r="S212" s="81" t="str">
        <f t="shared" si="54"/>
        <v/>
      </c>
      <c r="T212" s="123" t="str">
        <f t="shared" si="59"/>
        <v/>
      </c>
      <c r="U212" s="124" t="str">
        <f t="shared" si="55"/>
        <v/>
      </c>
      <c r="V212" s="95"/>
      <c r="W212" s="15" t="str">
        <f t="shared" si="50"/>
        <v/>
      </c>
      <c r="X212" s="15" t="str">
        <f t="shared" si="51"/>
        <v/>
      </c>
    </row>
    <row r="213" spans="1:24" x14ac:dyDescent="0.25">
      <c r="A213" s="102"/>
      <c r="B213" s="18"/>
      <c r="C213" s="103"/>
      <c r="D213" s="103"/>
      <c r="E213" s="104"/>
      <c r="F213" s="136"/>
      <c r="G213" s="70" t="str">
        <f>IF(ISBLANK(E213),"",VLOOKUP(W213,CenterRateTable!A:C,2,FALSE))</f>
        <v/>
      </c>
      <c r="H213" s="71" t="str">
        <f t="shared" si="46"/>
        <v/>
      </c>
      <c r="I213" s="71" t="str">
        <f t="shared" si="47"/>
        <v/>
      </c>
      <c r="J213" s="71" t="str">
        <f t="shared" si="48"/>
        <v/>
      </c>
      <c r="K213" s="71" t="str">
        <f t="shared" si="49"/>
        <v/>
      </c>
      <c r="L213" s="81" t="str">
        <f t="shared" si="52"/>
        <v/>
      </c>
      <c r="M213" s="79" t="str">
        <f>IF(ISBLANK(E213),"",VLOOKUP(W213,CenterRateTable!A:C,3,FALSE))</f>
        <v/>
      </c>
      <c r="N213" s="80" t="str">
        <f t="shared" si="56"/>
        <v/>
      </c>
      <c r="O213" s="80" t="str">
        <f>IF(ISBLANK(E213),"",(VLOOKUP(X213,CenterRateTable!A:C,3,FALSE)*C213)+((VLOOKUP(X213,CenterRateTable!A:C,3,FALSE)/2*D213)))</f>
        <v/>
      </c>
      <c r="P213" s="81" t="str">
        <f t="shared" si="57"/>
        <v/>
      </c>
      <c r="Q213" s="80" t="str">
        <f t="shared" si="58"/>
        <v/>
      </c>
      <c r="R213" s="80" t="str">
        <f t="shared" si="53"/>
        <v/>
      </c>
      <c r="S213" s="81" t="str">
        <f t="shared" si="54"/>
        <v/>
      </c>
      <c r="T213" s="123" t="str">
        <f t="shared" si="59"/>
        <v/>
      </c>
      <c r="U213" s="124" t="str">
        <f t="shared" si="55"/>
        <v/>
      </c>
      <c r="V213" s="95"/>
      <c r="W213" s="15" t="str">
        <f t="shared" si="50"/>
        <v/>
      </c>
      <c r="X213" s="15" t="str">
        <f t="shared" si="51"/>
        <v/>
      </c>
    </row>
    <row r="214" spans="1:24" x14ac:dyDescent="0.25">
      <c r="A214" s="102"/>
      <c r="B214" s="18"/>
      <c r="C214" s="103"/>
      <c r="D214" s="103"/>
      <c r="E214" s="104"/>
      <c r="F214" s="136"/>
      <c r="G214" s="70" t="str">
        <f>IF(ISBLANK(E214),"",VLOOKUP(W214,CenterRateTable!A:C,2,FALSE))</f>
        <v/>
      </c>
      <c r="H214" s="71" t="str">
        <f t="shared" si="46"/>
        <v/>
      </c>
      <c r="I214" s="71" t="str">
        <f t="shared" si="47"/>
        <v/>
      </c>
      <c r="J214" s="71" t="str">
        <f t="shared" si="48"/>
        <v/>
      </c>
      <c r="K214" s="71" t="str">
        <f t="shared" si="49"/>
        <v/>
      </c>
      <c r="L214" s="81" t="str">
        <f t="shared" si="52"/>
        <v/>
      </c>
      <c r="M214" s="79" t="str">
        <f>IF(ISBLANK(E214),"",VLOOKUP(W214,CenterRateTable!A:C,3,FALSE))</f>
        <v/>
      </c>
      <c r="N214" s="80" t="str">
        <f t="shared" si="56"/>
        <v/>
      </c>
      <c r="O214" s="80" t="str">
        <f>IF(ISBLANK(E214),"",(VLOOKUP(X214,CenterRateTable!A:C,3,FALSE)*C214)+((VLOOKUP(X214,CenterRateTable!A:C,3,FALSE)/2*D214)))</f>
        <v/>
      </c>
      <c r="P214" s="81" t="str">
        <f t="shared" si="57"/>
        <v/>
      </c>
      <c r="Q214" s="80" t="str">
        <f t="shared" si="58"/>
        <v/>
      </c>
      <c r="R214" s="80" t="str">
        <f t="shared" si="53"/>
        <v/>
      </c>
      <c r="S214" s="81" t="str">
        <f t="shared" si="54"/>
        <v/>
      </c>
      <c r="T214" s="123" t="str">
        <f t="shared" si="59"/>
        <v/>
      </c>
      <c r="U214" s="124" t="str">
        <f t="shared" si="55"/>
        <v/>
      </c>
      <c r="V214" s="95"/>
      <c r="W214" s="15" t="str">
        <f t="shared" si="50"/>
        <v/>
      </c>
      <c r="X214" s="15" t="str">
        <f t="shared" si="51"/>
        <v/>
      </c>
    </row>
    <row r="215" spans="1:24" x14ac:dyDescent="0.25">
      <c r="A215" s="102"/>
      <c r="B215" s="18"/>
      <c r="C215" s="103"/>
      <c r="D215" s="103"/>
      <c r="E215" s="104"/>
      <c r="F215" s="136"/>
      <c r="G215" s="70" t="str">
        <f>IF(ISBLANK(E215),"",VLOOKUP(W215,CenterRateTable!A:C,2,FALSE))</f>
        <v/>
      </c>
      <c r="H215" s="71" t="str">
        <f t="shared" si="46"/>
        <v/>
      </c>
      <c r="I215" s="71" t="str">
        <f t="shared" si="47"/>
        <v/>
      </c>
      <c r="J215" s="71" t="str">
        <f t="shared" si="48"/>
        <v/>
      </c>
      <c r="K215" s="71" t="str">
        <f t="shared" si="49"/>
        <v/>
      </c>
      <c r="L215" s="81" t="str">
        <f t="shared" si="52"/>
        <v/>
      </c>
      <c r="M215" s="79" t="str">
        <f>IF(ISBLANK(E215),"",VLOOKUP(W215,CenterRateTable!A:C,3,FALSE))</f>
        <v/>
      </c>
      <c r="N215" s="80" t="str">
        <f t="shared" si="56"/>
        <v/>
      </c>
      <c r="O215" s="80" t="str">
        <f>IF(ISBLANK(E215),"",(VLOOKUP(X215,CenterRateTable!A:C,3,FALSE)*C215)+((VLOOKUP(X215,CenterRateTable!A:C,3,FALSE)/2*D215)))</f>
        <v/>
      </c>
      <c r="P215" s="81" t="str">
        <f t="shared" si="57"/>
        <v/>
      </c>
      <c r="Q215" s="80" t="str">
        <f t="shared" si="58"/>
        <v/>
      </c>
      <c r="R215" s="80" t="str">
        <f t="shared" si="53"/>
        <v/>
      </c>
      <c r="S215" s="81" t="str">
        <f t="shared" si="54"/>
        <v/>
      </c>
      <c r="T215" s="123" t="str">
        <f t="shared" si="59"/>
        <v/>
      </c>
      <c r="U215" s="124" t="str">
        <f t="shared" si="55"/>
        <v/>
      </c>
      <c r="V215" s="95"/>
      <c r="W215" s="15" t="str">
        <f t="shared" si="50"/>
        <v/>
      </c>
      <c r="X215" s="15" t="str">
        <f t="shared" si="51"/>
        <v/>
      </c>
    </row>
    <row r="216" spans="1:24" x14ac:dyDescent="0.25">
      <c r="A216" s="102"/>
      <c r="B216" s="18"/>
      <c r="C216" s="103"/>
      <c r="D216" s="103"/>
      <c r="E216" s="104"/>
      <c r="F216" s="136"/>
      <c r="G216" s="70" t="str">
        <f>IF(ISBLANK(E216),"",VLOOKUP(W216,CenterRateTable!A:C,2,FALSE))</f>
        <v/>
      </c>
      <c r="H216" s="71" t="str">
        <f t="shared" si="46"/>
        <v/>
      </c>
      <c r="I216" s="71" t="str">
        <f t="shared" si="47"/>
        <v/>
      </c>
      <c r="J216" s="71" t="str">
        <f t="shared" si="48"/>
        <v/>
      </c>
      <c r="K216" s="71" t="str">
        <f t="shared" si="49"/>
        <v/>
      </c>
      <c r="L216" s="81" t="str">
        <f t="shared" si="52"/>
        <v/>
      </c>
      <c r="M216" s="79" t="str">
        <f>IF(ISBLANK(E216),"",VLOOKUP(W216,CenterRateTable!A:C,3,FALSE))</f>
        <v/>
      </c>
      <c r="N216" s="80" t="str">
        <f t="shared" si="56"/>
        <v/>
      </c>
      <c r="O216" s="80" t="str">
        <f>IF(ISBLANK(E216),"",(VLOOKUP(X216,CenterRateTable!A:C,3,FALSE)*C216)+((VLOOKUP(X216,CenterRateTable!A:C,3,FALSE)/2*D216)))</f>
        <v/>
      </c>
      <c r="P216" s="81" t="str">
        <f t="shared" si="57"/>
        <v/>
      </c>
      <c r="Q216" s="80" t="str">
        <f t="shared" si="58"/>
        <v/>
      </c>
      <c r="R216" s="80" t="str">
        <f t="shared" si="53"/>
        <v/>
      </c>
      <c r="S216" s="81" t="str">
        <f t="shared" si="54"/>
        <v/>
      </c>
      <c r="T216" s="123" t="str">
        <f t="shared" si="59"/>
        <v/>
      </c>
      <c r="U216" s="124" t="str">
        <f t="shared" si="55"/>
        <v/>
      </c>
      <c r="V216" s="95"/>
      <c r="W216" s="15" t="str">
        <f t="shared" si="50"/>
        <v/>
      </c>
      <c r="X216" s="15" t="str">
        <f t="shared" si="51"/>
        <v/>
      </c>
    </row>
    <row r="217" spans="1:24" x14ac:dyDescent="0.25">
      <c r="A217" s="102"/>
      <c r="B217" s="18"/>
      <c r="C217" s="103"/>
      <c r="D217" s="103"/>
      <c r="E217" s="104"/>
      <c r="F217" s="136"/>
      <c r="G217" s="70" t="str">
        <f>IF(ISBLANK(E217),"",VLOOKUP(W217,CenterRateTable!A:C,2,FALSE))</f>
        <v/>
      </c>
      <c r="H217" s="71" t="str">
        <f t="shared" si="46"/>
        <v/>
      </c>
      <c r="I217" s="71" t="str">
        <f t="shared" si="47"/>
        <v/>
      </c>
      <c r="J217" s="71" t="str">
        <f t="shared" si="48"/>
        <v/>
      </c>
      <c r="K217" s="71" t="str">
        <f t="shared" si="49"/>
        <v/>
      </c>
      <c r="L217" s="81" t="str">
        <f t="shared" si="52"/>
        <v/>
      </c>
      <c r="M217" s="79" t="str">
        <f>IF(ISBLANK(E217),"",VLOOKUP(W217,CenterRateTable!A:C,3,FALSE))</f>
        <v/>
      </c>
      <c r="N217" s="80" t="str">
        <f t="shared" si="56"/>
        <v/>
      </c>
      <c r="O217" s="80" t="str">
        <f>IF(ISBLANK(E217),"",(VLOOKUP(X217,CenterRateTable!A:C,3,FALSE)*C217)+((VLOOKUP(X217,CenterRateTable!A:C,3,FALSE)/2*D217)))</f>
        <v/>
      </c>
      <c r="P217" s="81" t="str">
        <f t="shared" si="57"/>
        <v/>
      </c>
      <c r="Q217" s="80" t="str">
        <f t="shared" si="58"/>
        <v/>
      </c>
      <c r="R217" s="80" t="str">
        <f t="shared" si="53"/>
        <v/>
      </c>
      <c r="S217" s="81" t="str">
        <f t="shared" si="54"/>
        <v/>
      </c>
      <c r="T217" s="123" t="str">
        <f t="shared" si="59"/>
        <v/>
      </c>
      <c r="U217" s="124" t="str">
        <f t="shared" si="55"/>
        <v/>
      </c>
      <c r="V217" s="95"/>
      <c r="W217" s="15" t="str">
        <f t="shared" si="50"/>
        <v/>
      </c>
      <c r="X217" s="15" t="str">
        <f t="shared" si="51"/>
        <v/>
      </c>
    </row>
    <row r="218" spans="1:24" x14ac:dyDescent="0.25">
      <c r="A218" s="102"/>
      <c r="B218" s="18"/>
      <c r="C218" s="103"/>
      <c r="D218" s="103"/>
      <c r="E218" s="104"/>
      <c r="F218" s="136"/>
      <c r="G218" s="70" t="str">
        <f>IF(ISBLANK(E218),"",VLOOKUP(W218,CenterRateTable!A:C,2,FALSE))</f>
        <v/>
      </c>
      <c r="H218" s="71" t="str">
        <f t="shared" si="46"/>
        <v/>
      </c>
      <c r="I218" s="71" t="str">
        <f t="shared" si="47"/>
        <v/>
      </c>
      <c r="J218" s="71" t="str">
        <f t="shared" si="48"/>
        <v/>
      </c>
      <c r="K218" s="71" t="str">
        <f t="shared" si="49"/>
        <v/>
      </c>
      <c r="L218" s="81" t="str">
        <f t="shared" si="52"/>
        <v/>
      </c>
      <c r="M218" s="79" t="str">
        <f>IF(ISBLANK(E218),"",VLOOKUP(W218,CenterRateTable!A:C,3,FALSE))</f>
        <v/>
      </c>
      <c r="N218" s="80" t="str">
        <f t="shared" si="56"/>
        <v/>
      </c>
      <c r="O218" s="80" t="str">
        <f>IF(ISBLANK(E218),"",(VLOOKUP(X218,CenterRateTable!A:C,3,FALSE)*C218)+((VLOOKUP(X218,CenterRateTable!A:C,3,FALSE)/2*D218)))</f>
        <v/>
      </c>
      <c r="P218" s="81" t="str">
        <f t="shared" si="57"/>
        <v/>
      </c>
      <c r="Q218" s="80" t="str">
        <f t="shared" si="58"/>
        <v/>
      </c>
      <c r="R218" s="80" t="str">
        <f t="shared" si="53"/>
        <v/>
      </c>
      <c r="S218" s="81" t="str">
        <f t="shared" si="54"/>
        <v/>
      </c>
      <c r="T218" s="123" t="str">
        <f t="shared" si="59"/>
        <v/>
      </c>
      <c r="U218" s="124" t="str">
        <f t="shared" si="55"/>
        <v/>
      </c>
      <c r="V218" s="95"/>
      <c r="W218" s="15" t="str">
        <f t="shared" si="50"/>
        <v/>
      </c>
      <c r="X218" s="15" t="str">
        <f t="shared" si="51"/>
        <v/>
      </c>
    </row>
    <row r="219" spans="1:24" x14ac:dyDescent="0.25">
      <c r="A219" s="102"/>
      <c r="B219" s="18"/>
      <c r="C219" s="103"/>
      <c r="D219" s="103"/>
      <c r="E219" s="104"/>
      <c r="F219" s="136"/>
      <c r="G219" s="70" t="str">
        <f>IF(ISBLANK(E219),"",VLOOKUP(W219,CenterRateTable!A:C,2,FALSE))</f>
        <v/>
      </c>
      <c r="H219" s="71" t="str">
        <f t="shared" si="46"/>
        <v/>
      </c>
      <c r="I219" s="71" t="str">
        <f t="shared" si="47"/>
        <v/>
      </c>
      <c r="J219" s="71" t="str">
        <f t="shared" si="48"/>
        <v/>
      </c>
      <c r="K219" s="71" t="str">
        <f t="shared" si="49"/>
        <v/>
      </c>
      <c r="L219" s="81" t="str">
        <f t="shared" si="52"/>
        <v/>
      </c>
      <c r="M219" s="79" t="str">
        <f>IF(ISBLANK(E219),"",VLOOKUP(W219,CenterRateTable!A:C,3,FALSE))</f>
        <v/>
      </c>
      <c r="N219" s="80" t="str">
        <f t="shared" si="56"/>
        <v/>
      </c>
      <c r="O219" s="80" t="str">
        <f>IF(ISBLANK(E219),"",(VLOOKUP(X219,CenterRateTable!A:C,3,FALSE)*C219)+((VLOOKUP(X219,CenterRateTable!A:C,3,FALSE)/2*D219)))</f>
        <v/>
      </c>
      <c r="P219" s="81" t="str">
        <f t="shared" si="57"/>
        <v/>
      </c>
      <c r="Q219" s="80" t="str">
        <f t="shared" si="58"/>
        <v/>
      </c>
      <c r="R219" s="80" t="str">
        <f t="shared" si="53"/>
        <v/>
      </c>
      <c r="S219" s="81" t="str">
        <f t="shared" si="54"/>
        <v/>
      </c>
      <c r="T219" s="123" t="str">
        <f t="shared" si="59"/>
        <v/>
      </c>
      <c r="U219" s="124" t="str">
        <f t="shared" si="55"/>
        <v/>
      </c>
      <c r="V219" s="95"/>
      <c r="W219" s="15" t="str">
        <f t="shared" si="50"/>
        <v/>
      </c>
      <c r="X219" s="15" t="str">
        <f t="shared" si="51"/>
        <v/>
      </c>
    </row>
    <row r="220" spans="1:24" x14ac:dyDescent="0.25">
      <c r="A220" s="102"/>
      <c r="B220" s="18"/>
      <c r="C220" s="103"/>
      <c r="D220" s="103"/>
      <c r="E220" s="104"/>
      <c r="F220" s="136"/>
      <c r="G220" s="70" t="str">
        <f>IF(ISBLANK(E220),"",VLOOKUP(W220,CenterRateTable!A:C,2,FALSE))</f>
        <v/>
      </c>
      <c r="H220" s="71" t="str">
        <f t="shared" si="46"/>
        <v/>
      </c>
      <c r="I220" s="71" t="str">
        <f t="shared" si="47"/>
        <v/>
      </c>
      <c r="J220" s="71" t="str">
        <f t="shared" si="48"/>
        <v/>
      </c>
      <c r="K220" s="71" t="str">
        <f t="shared" si="49"/>
        <v/>
      </c>
      <c r="L220" s="81" t="str">
        <f t="shared" si="52"/>
        <v/>
      </c>
      <c r="M220" s="79" t="str">
        <f>IF(ISBLANK(E220),"",VLOOKUP(W220,CenterRateTable!A:C,3,FALSE))</f>
        <v/>
      </c>
      <c r="N220" s="80" t="str">
        <f t="shared" si="56"/>
        <v/>
      </c>
      <c r="O220" s="80" t="str">
        <f>IF(ISBLANK(E220),"",(VLOOKUP(X220,CenterRateTable!A:C,3,FALSE)*C220)+((VLOOKUP(X220,CenterRateTable!A:C,3,FALSE)/2*D220)))</f>
        <v/>
      </c>
      <c r="P220" s="81" t="str">
        <f t="shared" si="57"/>
        <v/>
      </c>
      <c r="Q220" s="80" t="str">
        <f t="shared" si="58"/>
        <v/>
      </c>
      <c r="R220" s="80" t="str">
        <f t="shared" si="53"/>
        <v/>
      </c>
      <c r="S220" s="81" t="str">
        <f t="shared" si="54"/>
        <v/>
      </c>
      <c r="T220" s="123" t="str">
        <f t="shared" si="59"/>
        <v/>
      </c>
      <c r="U220" s="124" t="str">
        <f t="shared" si="55"/>
        <v/>
      </c>
      <c r="V220" s="95"/>
      <c r="W220" s="15" t="str">
        <f t="shared" si="50"/>
        <v/>
      </c>
      <c r="X220" s="15" t="str">
        <f t="shared" si="51"/>
        <v/>
      </c>
    </row>
    <row r="221" spans="1:24" x14ac:dyDescent="0.25">
      <c r="A221" s="102"/>
      <c r="B221" s="18"/>
      <c r="C221" s="103"/>
      <c r="D221" s="103"/>
      <c r="E221" s="104"/>
      <c r="F221" s="136"/>
      <c r="G221" s="70" t="str">
        <f>IF(ISBLANK(E221),"",VLOOKUP(W221,CenterRateTable!A:C,2,FALSE))</f>
        <v/>
      </c>
      <c r="H221" s="71" t="str">
        <f t="shared" si="46"/>
        <v/>
      </c>
      <c r="I221" s="71" t="str">
        <f t="shared" si="47"/>
        <v/>
      </c>
      <c r="J221" s="71" t="str">
        <f t="shared" si="48"/>
        <v/>
      </c>
      <c r="K221" s="71" t="str">
        <f t="shared" si="49"/>
        <v/>
      </c>
      <c r="L221" s="81" t="str">
        <f t="shared" si="52"/>
        <v/>
      </c>
      <c r="M221" s="79" t="str">
        <f>IF(ISBLANK(E221),"",VLOOKUP(W221,CenterRateTable!A:C,3,FALSE))</f>
        <v/>
      </c>
      <c r="N221" s="80" t="str">
        <f t="shared" si="56"/>
        <v/>
      </c>
      <c r="O221" s="80" t="str">
        <f>IF(ISBLANK(E221),"",(VLOOKUP(X221,CenterRateTable!A:C,3,FALSE)*C221)+((VLOOKUP(X221,CenterRateTable!A:C,3,FALSE)/2*D221)))</f>
        <v/>
      </c>
      <c r="P221" s="81" t="str">
        <f t="shared" si="57"/>
        <v/>
      </c>
      <c r="Q221" s="80" t="str">
        <f t="shared" si="58"/>
        <v/>
      </c>
      <c r="R221" s="80" t="str">
        <f t="shared" si="53"/>
        <v/>
      </c>
      <c r="S221" s="81" t="str">
        <f t="shared" si="54"/>
        <v/>
      </c>
      <c r="T221" s="123" t="str">
        <f t="shared" si="59"/>
        <v/>
      </c>
      <c r="U221" s="124" t="str">
        <f t="shared" si="55"/>
        <v/>
      </c>
      <c r="V221" s="95"/>
      <c r="W221" s="15" t="str">
        <f t="shared" si="50"/>
        <v/>
      </c>
      <c r="X221" s="15" t="str">
        <f t="shared" si="51"/>
        <v/>
      </c>
    </row>
    <row r="222" spans="1:24" x14ac:dyDescent="0.25">
      <c r="A222" s="102"/>
      <c r="B222" s="18"/>
      <c r="C222" s="103"/>
      <c r="D222" s="103"/>
      <c r="E222" s="104"/>
      <c r="F222" s="136"/>
      <c r="G222" s="70" t="str">
        <f>IF(ISBLANK(E222),"",VLOOKUP(W222,CenterRateTable!A:C,2,FALSE))</f>
        <v/>
      </c>
      <c r="H222" s="71" t="str">
        <f t="shared" si="46"/>
        <v/>
      </c>
      <c r="I222" s="71" t="str">
        <f t="shared" si="47"/>
        <v/>
      </c>
      <c r="J222" s="71" t="str">
        <f t="shared" si="48"/>
        <v/>
      </c>
      <c r="K222" s="71" t="str">
        <f t="shared" si="49"/>
        <v/>
      </c>
      <c r="L222" s="81" t="str">
        <f t="shared" si="52"/>
        <v/>
      </c>
      <c r="M222" s="79" t="str">
        <f>IF(ISBLANK(E222),"",VLOOKUP(W222,CenterRateTable!A:C,3,FALSE))</f>
        <v/>
      </c>
      <c r="N222" s="80" t="str">
        <f t="shared" si="56"/>
        <v/>
      </c>
      <c r="O222" s="80" t="str">
        <f>IF(ISBLANK(E222),"",(VLOOKUP(X222,CenterRateTable!A:C,3,FALSE)*C222)+((VLOOKUP(X222,CenterRateTable!A:C,3,FALSE)/2*D222)))</f>
        <v/>
      </c>
      <c r="P222" s="81" t="str">
        <f t="shared" si="57"/>
        <v/>
      </c>
      <c r="Q222" s="80" t="str">
        <f t="shared" si="58"/>
        <v/>
      </c>
      <c r="R222" s="80" t="str">
        <f t="shared" si="53"/>
        <v/>
      </c>
      <c r="S222" s="81" t="str">
        <f t="shared" si="54"/>
        <v/>
      </c>
      <c r="T222" s="123" t="str">
        <f t="shared" si="59"/>
        <v/>
      </c>
      <c r="U222" s="124" t="str">
        <f t="shared" si="55"/>
        <v/>
      </c>
      <c r="V222" s="95"/>
      <c r="W222" s="15" t="str">
        <f t="shared" si="50"/>
        <v/>
      </c>
      <c r="X222" s="15" t="str">
        <f t="shared" si="51"/>
        <v/>
      </c>
    </row>
    <row r="223" spans="1:24" x14ac:dyDescent="0.25">
      <c r="A223" s="102"/>
      <c r="B223" s="18"/>
      <c r="C223" s="103"/>
      <c r="D223" s="103"/>
      <c r="E223" s="104"/>
      <c r="F223" s="136"/>
      <c r="G223" s="70" t="str">
        <f>IF(ISBLANK(E223),"",VLOOKUP(W223,CenterRateTable!A:C,2,FALSE))</f>
        <v/>
      </c>
      <c r="H223" s="71" t="str">
        <f t="shared" si="46"/>
        <v/>
      </c>
      <c r="I223" s="71" t="str">
        <f t="shared" si="47"/>
        <v/>
      </c>
      <c r="J223" s="71" t="str">
        <f t="shared" si="48"/>
        <v/>
      </c>
      <c r="K223" s="71" t="str">
        <f t="shared" si="49"/>
        <v/>
      </c>
      <c r="L223" s="81" t="str">
        <f t="shared" si="52"/>
        <v/>
      </c>
      <c r="M223" s="79" t="str">
        <f>IF(ISBLANK(E223),"",VLOOKUP(W223,CenterRateTable!A:C,3,FALSE))</f>
        <v/>
      </c>
      <c r="N223" s="80" t="str">
        <f t="shared" si="56"/>
        <v/>
      </c>
      <c r="O223" s="80" t="str">
        <f>IF(ISBLANK(E223),"",(VLOOKUP(X223,CenterRateTable!A:C,3,FALSE)*C223)+((VLOOKUP(X223,CenterRateTable!A:C,3,FALSE)/2*D223)))</f>
        <v/>
      </c>
      <c r="P223" s="81" t="str">
        <f t="shared" si="57"/>
        <v/>
      </c>
      <c r="Q223" s="80" t="str">
        <f t="shared" si="58"/>
        <v/>
      </c>
      <c r="R223" s="80" t="str">
        <f t="shared" si="53"/>
        <v/>
      </c>
      <c r="S223" s="81" t="str">
        <f t="shared" si="54"/>
        <v/>
      </c>
      <c r="T223" s="123" t="str">
        <f t="shared" si="59"/>
        <v/>
      </c>
      <c r="U223" s="124" t="str">
        <f t="shared" si="55"/>
        <v/>
      </c>
      <c r="V223" s="95"/>
      <c r="W223" s="15" t="str">
        <f t="shared" si="50"/>
        <v/>
      </c>
      <c r="X223" s="15" t="str">
        <f t="shared" si="51"/>
        <v/>
      </c>
    </row>
    <row r="224" spans="1:24" x14ac:dyDescent="0.25">
      <c r="A224" s="102"/>
      <c r="B224" s="18"/>
      <c r="C224" s="103"/>
      <c r="D224" s="103"/>
      <c r="E224" s="104"/>
      <c r="F224" s="136"/>
      <c r="G224" s="70" t="str">
        <f>IF(ISBLANK(E224),"",VLOOKUP(W224,CenterRateTable!A:C,2,FALSE))</f>
        <v/>
      </c>
      <c r="H224" s="71" t="str">
        <f t="shared" si="46"/>
        <v/>
      </c>
      <c r="I224" s="71" t="str">
        <f t="shared" si="47"/>
        <v/>
      </c>
      <c r="J224" s="71" t="str">
        <f t="shared" si="48"/>
        <v/>
      </c>
      <c r="K224" s="71" t="str">
        <f t="shared" si="49"/>
        <v/>
      </c>
      <c r="L224" s="81" t="str">
        <f t="shared" si="52"/>
        <v/>
      </c>
      <c r="M224" s="79" t="str">
        <f>IF(ISBLANK(E224),"",VLOOKUP(W224,CenterRateTable!A:C,3,FALSE))</f>
        <v/>
      </c>
      <c r="N224" s="80" t="str">
        <f t="shared" si="56"/>
        <v/>
      </c>
      <c r="O224" s="80" t="str">
        <f>IF(ISBLANK(E224),"",(VLOOKUP(X224,CenterRateTable!A:C,3,FALSE)*C224)+((VLOOKUP(X224,CenterRateTable!A:C,3,FALSE)/2*D224)))</f>
        <v/>
      </c>
      <c r="P224" s="81" t="str">
        <f t="shared" si="57"/>
        <v/>
      </c>
      <c r="Q224" s="80" t="str">
        <f t="shared" si="58"/>
        <v/>
      </c>
      <c r="R224" s="80" t="str">
        <f t="shared" si="53"/>
        <v/>
      </c>
      <c r="S224" s="81" t="str">
        <f t="shared" si="54"/>
        <v/>
      </c>
      <c r="T224" s="123" t="str">
        <f t="shared" si="59"/>
        <v/>
      </c>
      <c r="U224" s="124" t="str">
        <f t="shared" si="55"/>
        <v/>
      </c>
      <c r="V224" s="95"/>
      <c r="W224" s="15" t="str">
        <f t="shared" si="50"/>
        <v/>
      </c>
      <c r="X224" s="15" t="str">
        <f t="shared" si="51"/>
        <v/>
      </c>
    </row>
    <row r="225" spans="1:24" x14ac:dyDescent="0.25">
      <c r="A225" s="102"/>
      <c r="B225" s="18"/>
      <c r="C225" s="103"/>
      <c r="D225" s="103"/>
      <c r="E225" s="104"/>
      <c r="F225" s="136"/>
      <c r="G225" s="70" t="str">
        <f>IF(ISBLANK(E225),"",VLOOKUP(W225,CenterRateTable!A:C,2,FALSE))</f>
        <v/>
      </c>
      <c r="H225" s="71" t="str">
        <f t="shared" si="46"/>
        <v/>
      </c>
      <c r="I225" s="71" t="str">
        <f t="shared" si="47"/>
        <v/>
      </c>
      <c r="J225" s="71" t="str">
        <f t="shared" si="48"/>
        <v/>
      </c>
      <c r="K225" s="71" t="str">
        <f t="shared" si="49"/>
        <v/>
      </c>
      <c r="L225" s="81" t="str">
        <f t="shared" si="52"/>
        <v/>
      </c>
      <c r="M225" s="79" t="str">
        <f>IF(ISBLANK(E225),"",VLOOKUP(W225,CenterRateTable!A:C,3,FALSE))</f>
        <v/>
      </c>
      <c r="N225" s="80" t="str">
        <f t="shared" si="56"/>
        <v/>
      </c>
      <c r="O225" s="80" t="str">
        <f>IF(ISBLANK(E225),"",(VLOOKUP(X225,CenterRateTable!A:C,3,FALSE)*C225)+((VLOOKUP(X225,CenterRateTable!A:C,3,FALSE)/2*D225)))</f>
        <v/>
      </c>
      <c r="P225" s="81" t="str">
        <f t="shared" si="57"/>
        <v/>
      </c>
      <c r="Q225" s="80" t="str">
        <f t="shared" si="58"/>
        <v/>
      </c>
      <c r="R225" s="80" t="str">
        <f t="shared" si="53"/>
        <v/>
      </c>
      <c r="S225" s="81" t="str">
        <f t="shared" si="54"/>
        <v/>
      </c>
      <c r="T225" s="123" t="str">
        <f t="shared" si="59"/>
        <v/>
      </c>
      <c r="U225" s="124" t="str">
        <f t="shared" si="55"/>
        <v/>
      </c>
      <c r="V225" s="95"/>
      <c r="W225" s="15" t="str">
        <f t="shared" si="50"/>
        <v/>
      </c>
      <c r="X225" s="15" t="str">
        <f t="shared" si="51"/>
        <v/>
      </c>
    </row>
    <row r="226" spans="1:24" x14ac:dyDescent="0.25">
      <c r="A226" s="102"/>
      <c r="B226" s="18"/>
      <c r="C226" s="103"/>
      <c r="D226" s="103"/>
      <c r="E226" s="104"/>
      <c r="F226" s="136"/>
      <c r="G226" s="70" t="str">
        <f>IF(ISBLANK(E226),"",VLOOKUP(W226,CenterRateTable!A:C,2,FALSE))</f>
        <v/>
      </c>
      <c r="H226" s="71" t="str">
        <f t="shared" si="46"/>
        <v/>
      </c>
      <c r="I226" s="71" t="str">
        <f t="shared" si="47"/>
        <v/>
      </c>
      <c r="J226" s="71" t="str">
        <f t="shared" si="48"/>
        <v/>
      </c>
      <c r="K226" s="71" t="str">
        <f t="shared" si="49"/>
        <v/>
      </c>
      <c r="L226" s="81" t="str">
        <f t="shared" si="52"/>
        <v/>
      </c>
      <c r="M226" s="79" t="str">
        <f>IF(ISBLANK(E226),"",VLOOKUP(W226,CenterRateTable!A:C,3,FALSE))</f>
        <v/>
      </c>
      <c r="N226" s="80" t="str">
        <f t="shared" si="56"/>
        <v/>
      </c>
      <c r="O226" s="80" t="str">
        <f>IF(ISBLANK(E226),"",(VLOOKUP(X226,CenterRateTable!A:C,3,FALSE)*C226)+((VLOOKUP(X226,CenterRateTable!A:C,3,FALSE)/2*D226)))</f>
        <v/>
      </c>
      <c r="P226" s="81" t="str">
        <f t="shared" si="57"/>
        <v/>
      </c>
      <c r="Q226" s="80" t="str">
        <f t="shared" si="58"/>
        <v/>
      </c>
      <c r="R226" s="80" t="str">
        <f t="shared" si="53"/>
        <v/>
      </c>
      <c r="S226" s="81" t="str">
        <f t="shared" si="54"/>
        <v/>
      </c>
      <c r="T226" s="123" t="str">
        <f t="shared" si="59"/>
        <v/>
      </c>
      <c r="U226" s="124" t="str">
        <f t="shared" si="55"/>
        <v/>
      </c>
      <c r="V226" s="95"/>
      <c r="W226" s="15" t="str">
        <f t="shared" si="50"/>
        <v/>
      </c>
      <c r="X226" s="15" t="str">
        <f t="shared" si="51"/>
        <v/>
      </c>
    </row>
    <row r="227" spans="1:24" x14ac:dyDescent="0.25">
      <c r="A227" s="102"/>
      <c r="B227" s="18"/>
      <c r="C227" s="103"/>
      <c r="D227" s="103"/>
      <c r="E227" s="104"/>
      <c r="F227" s="136"/>
      <c r="G227" s="70" t="str">
        <f>IF(ISBLANK(E227),"",VLOOKUP(W227,CenterRateTable!A:C,2,FALSE))</f>
        <v/>
      </c>
      <c r="H227" s="71" t="str">
        <f t="shared" si="46"/>
        <v/>
      </c>
      <c r="I227" s="71" t="str">
        <f t="shared" si="47"/>
        <v/>
      </c>
      <c r="J227" s="71" t="str">
        <f t="shared" si="48"/>
        <v/>
      </c>
      <c r="K227" s="71" t="str">
        <f t="shared" si="49"/>
        <v/>
      </c>
      <c r="L227" s="81" t="str">
        <f t="shared" si="52"/>
        <v/>
      </c>
      <c r="M227" s="79" t="str">
        <f>IF(ISBLANK(E227),"",VLOOKUP(W227,CenterRateTable!A:C,3,FALSE))</f>
        <v/>
      </c>
      <c r="N227" s="80" t="str">
        <f t="shared" si="56"/>
        <v/>
      </c>
      <c r="O227" s="80" t="str">
        <f>IF(ISBLANK(E227),"",(VLOOKUP(X227,CenterRateTable!A:C,3,FALSE)*C227)+((VLOOKUP(X227,CenterRateTable!A:C,3,FALSE)/2*D227)))</f>
        <v/>
      </c>
      <c r="P227" s="81" t="str">
        <f t="shared" si="57"/>
        <v/>
      </c>
      <c r="Q227" s="80" t="str">
        <f t="shared" si="58"/>
        <v/>
      </c>
      <c r="R227" s="80" t="str">
        <f t="shared" si="53"/>
        <v/>
      </c>
      <c r="S227" s="81" t="str">
        <f t="shared" si="54"/>
        <v/>
      </c>
      <c r="T227" s="123" t="str">
        <f t="shared" si="59"/>
        <v/>
      </c>
      <c r="U227" s="124" t="str">
        <f t="shared" si="55"/>
        <v/>
      </c>
      <c r="V227" s="95"/>
      <c r="W227" s="15" t="str">
        <f t="shared" si="50"/>
        <v/>
      </c>
      <c r="X227" s="15" t="str">
        <f t="shared" si="51"/>
        <v/>
      </c>
    </row>
    <row r="228" spans="1:24" x14ac:dyDescent="0.25">
      <c r="A228" s="102"/>
      <c r="B228" s="18"/>
      <c r="C228" s="103"/>
      <c r="D228" s="103"/>
      <c r="E228" s="104"/>
      <c r="F228" s="136"/>
      <c r="G228" s="70" t="str">
        <f>IF(ISBLANK(E228),"",VLOOKUP(W228,CenterRateTable!A:C,2,FALSE))</f>
        <v/>
      </c>
      <c r="H228" s="71" t="str">
        <f t="shared" si="46"/>
        <v/>
      </c>
      <c r="I228" s="71" t="str">
        <f t="shared" si="47"/>
        <v/>
      </c>
      <c r="J228" s="71" t="str">
        <f t="shared" si="48"/>
        <v/>
      </c>
      <c r="K228" s="71" t="str">
        <f t="shared" si="49"/>
        <v/>
      </c>
      <c r="L228" s="81" t="str">
        <f t="shared" si="52"/>
        <v/>
      </c>
      <c r="M228" s="79" t="str">
        <f>IF(ISBLANK(E228),"",VLOOKUP(W228,CenterRateTable!A:C,3,FALSE))</f>
        <v/>
      </c>
      <c r="N228" s="80" t="str">
        <f t="shared" si="56"/>
        <v/>
      </c>
      <c r="O228" s="80" t="str">
        <f>IF(ISBLANK(E228),"",(VLOOKUP(X228,CenterRateTable!A:C,3,FALSE)*C228)+((VLOOKUP(X228,CenterRateTable!A:C,3,FALSE)/2*D228)))</f>
        <v/>
      </c>
      <c r="P228" s="81" t="str">
        <f t="shared" si="57"/>
        <v/>
      </c>
      <c r="Q228" s="80" t="str">
        <f t="shared" si="58"/>
        <v/>
      </c>
      <c r="R228" s="80" t="str">
        <f t="shared" si="53"/>
        <v/>
      </c>
      <c r="S228" s="81" t="str">
        <f t="shared" si="54"/>
        <v/>
      </c>
      <c r="T228" s="123" t="str">
        <f t="shared" si="59"/>
        <v/>
      </c>
      <c r="U228" s="124" t="str">
        <f t="shared" si="55"/>
        <v/>
      </c>
      <c r="V228" s="95"/>
      <c r="W228" s="15" t="str">
        <f t="shared" si="50"/>
        <v/>
      </c>
      <c r="X228" s="15" t="str">
        <f t="shared" si="51"/>
        <v/>
      </c>
    </row>
    <row r="229" spans="1:24" x14ac:dyDescent="0.25">
      <c r="A229" s="102"/>
      <c r="B229" s="18"/>
      <c r="C229" s="103"/>
      <c r="D229" s="103"/>
      <c r="E229" s="104"/>
      <c r="F229" s="136"/>
      <c r="G229" s="70" t="str">
        <f>IF(ISBLANK(E229),"",VLOOKUP(W229,CenterRateTable!A:C,2,FALSE))</f>
        <v/>
      </c>
      <c r="H229" s="71" t="str">
        <f t="shared" si="46"/>
        <v/>
      </c>
      <c r="I229" s="71" t="str">
        <f t="shared" si="47"/>
        <v/>
      </c>
      <c r="J229" s="71" t="str">
        <f t="shared" si="48"/>
        <v/>
      </c>
      <c r="K229" s="71" t="str">
        <f t="shared" si="49"/>
        <v/>
      </c>
      <c r="L229" s="81" t="str">
        <f t="shared" si="52"/>
        <v/>
      </c>
      <c r="M229" s="79" t="str">
        <f>IF(ISBLANK(E229),"",VLOOKUP(W229,CenterRateTable!A:C,3,FALSE))</f>
        <v/>
      </c>
      <c r="N229" s="80" t="str">
        <f t="shared" si="56"/>
        <v/>
      </c>
      <c r="O229" s="80" t="str">
        <f>IF(ISBLANK(E229),"",(VLOOKUP(X229,CenterRateTable!A:C,3,FALSE)*C229)+((VLOOKUP(X229,CenterRateTable!A:C,3,FALSE)/2*D229)))</f>
        <v/>
      </c>
      <c r="P229" s="81" t="str">
        <f t="shared" si="57"/>
        <v/>
      </c>
      <c r="Q229" s="80" t="str">
        <f t="shared" si="58"/>
        <v/>
      </c>
      <c r="R229" s="80" t="str">
        <f t="shared" si="53"/>
        <v/>
      </c>
      <c r="S229" s="81" t="str">
        <f t="shared" si="54"/>
        <v/>
      </c>
      <c r="T229" s="123" t="str">
        <f t="shared" si="59"/>
        <v/>
      </c>
      <c r="U229" s="124" t="str">
        <f t="shared" si="55"/>
        <v/>
      </c>
      <c r="V229" s="95"/>
      <c r="W229" s="15" t="str">
        <f t="shared" si="50"/>
        <v/>
      </c>
      <c r="X229" s="15" t="str">
        <f t="shared" si="51"/>
        <v/>
      </c>
    </row>
    <row r="230" spans="1:24" x14ac:dyDescent="0.25">
      <c r="A230" s="102"/>
      <c r="B230" s="18"/>
      <c r="C230" s="103"/>
      <c r="D230" s="103"/>
      <c r="E230" s="104"/>
      <c r="F230" s="136"/>
      <c r="G230" s="70" t="str">
        <f>IF(ISBLANK(E230),"",VLOOKUP(W230,CenterRateTable!A:C,2,FALSE))</f>
        <v/>
      </c>
      <c r="H230" s="71" t="str">
        <f t="shared" si="46"/>
        <v/>
      </c>
      <c r="I230" s="71" t="str">
        <f t="shared" si="47"/>
        <v/>
      </c>
      <c r="J230" s="71" t="str">
        <f t="shared" si="48"/>
        <v/>
      </c>
      <c r="K230" s="71" t="str">
        <f t="shared" si="49"/>
        <v/>
      </c>
      <c r="L230" s="81" t="str">
        <f t="shared" si="52"/>
        <v/>
      </c>
      <c r="M230" s="79" t="str">
        <f>IF(ISBLANK(E230),"",VLOOKUP(W230,CenterRateTable!A:C,3,FALSE))</f>
        <v/>
      </c>
      <c r="N230" s="80" t="str">
        <f t="shared" si="56"/>
        <v/>
      </c>
      <c r="O230" s="80" t="str">
        <f>IF(ISBLANK(E230),"",(VLOOKUP(X230,CenterRateTable!A:C,3,FALSE)*C230)+((VLOOKUP(X230,CenterRateTable!A:C,3,FALSE)/2*D230)))</f>
        <v/>
      </c>
      <c r="P230" s="81" t="str">
        <f t="shared" si="57"/>
        <v/>
      </c>
      <c r="Q230" s="80" t="str">
        <f t="shared" si="58"/>
        <v/>
      </c>
      <c r="R230" s="80" t="str">
        <f t="shared" si="53"/>
        <v/>
      </c>
      <c r="S230" s="81" t="str">
        <f t="shared" si="54"/>
        <v/>
      </c>
      <c r="T230" s="123" t="str">
        <f t="shared" si="59"/>
        <v/>
      </c>
      <c r="U230" s="124" t="str">
        <f t="shared" si="55"/>
        <v/>
      </c>
      <c r="V230" s="95"/>
      <c r="W230" s="15" t="str">
        <f t="shared" si="50"/>
        <v/>
      </c>
      <c r="X230" s="15" t="str">
        <f t="shared" si="51"/>
        <v/>
      </c>
    </row>
    <row r="231" spans="1:24" x14ac:dyDescent="0.25">
      <c r="A231" s="102"/>
      <c r="B231" s="18"/>
      <c r="C231" s="103"/>
      <c r="D231" s="103"/>
      <c r="E231" s="104"/>
      <c r="F231" s="136"/>
      <c r="G231" s="70" t="str">
        <f>IF(ISBLANK(E231),"",VLOOKUP(W231,CenterRateTable!A:C,2,FALSE))</f>
        <v/>
      </c>
      <c r="H231" s="71" t="str">
        <f t="shared" si="46"/>
        <v/>
      </c>
      <c r="I231" s="71" t="str">
        <f t="shared" si="47"/>
        <v/>
      </c>
      <c r="J231" s="71" t="str">
        <f t="shared" si="48"/>
        <v/>
      </c>
      <c r="K231" s="71" t="str">
        <f t="shared" si="49"/>
        <v/>
      </c>
      <c r="L231" s="81" t="str">
        <f t="shared" si="52"/>
        <v/>
      </c>
      <c r="M231" s="79" t="str">
        <f>IF(ISBLANK(E231),"",VLOOKUP(W231,CenterRateTable!A:C,3,FALSE))</f>
        <v/>
      </c>
      <c r="N231" s="80" t="str">
        <f t="shared" si="56"/>
        <v/>
      </c>
      <c r="O231" s="80" t="str">
        <f>IF(ISBLANK(E231),"",(VLOOKUP(X231,CenterRateTable!A:C,3,FALSE)*C231)+((VLOOKUP(X231,CenterRateTable!A:C,3,FALSE)/2*D231)))</f>
        <v/>
      </c>
      <c r="P231" s="81" t="str">
        <f t="shared" si="57"/>
        <v/>
      </c>
      <c r="Q231" s="80" t="str">
        <f t="shared" si="58"/>
        <v/>
      </c>
      <c r="R231" s="80" t="str">
        <f t="shared" si="53"/>
        <v/>
      </c>
      <c r="S231" s="81" t="str">
        <f t="shared" si="54"/>
        <v/>
      </c>
      <c r="T231" s="123" t="str">
        <f t="shared" si="59"/>
        <v/>
      </c>
      <c r="U231" s="124" t="str">
        <f t="shared" si="55"/>
        <v/>
      </c>
      <c r="V231" s="95"/>
      <c r="W231" s="15" t="str">
        <f t="shared" si="50"/>
        <v/>
      </c>
      <c r="X231" s="15" t="str">
        <f t="shared" si="51"/>
        <v/>
      </c>
    </row>
    <row r="232" spans="1:24" x14ac:dyDescent="0.25">
      <c r="A232" s="102"/>
      <c r="B232" s="18"/>
      <c r="C232" s="103"/>
      <c r="D232" s="103"/>
      <c r="E232" s="104"/>
      <c r="F232" s="136"/>
      <c r="G232" s="70" t="str">
        <f>IF(ISBLANK(E232),"",VLOOKUP(W232,CenterRateTable!A:C,2,FALSE))</f>
        <v/>
      </c>
      <c r="H232" s="71" t="str">
        <f t="shared" si="46"/>
        <v/>
      </c>
      <c r="I232" s="71" t="str">
        <f t="shared" si="47"/>
        <v/>
      </c>
      <c r="J232" s="71" t="str">
        <f t="shared" si="48"/>
        <v/>
      </c>
      <c r="K232" s="71" t="str">
        <f t="shared" si="49"/>
        <v/>
      </c>
      <c r="L232" s="81" t="str">
        <f t="shared" si="52"/>
        <v/>
      </c>
      <c r="M232" s="79" t="str">
        <f>IF(ISBLANK(E232),"",VLOOKUP(W232,CenterRateTable!A:C,3,FALSE))</f>
        <v/>
      </c>
      <c r="N232" s="80" t="str">
        <f t="shared" si="56"/>
        <v/>
      </c>
      <c r="O232" s="80" t="str">
        <f>IF(ISBLANK(E232),"",(VLOOKUP(X232,CenterRateTable!A:C,3,FALSE)*C232)+((VLOOKUP(X232,CenterRateTable!A:C,3,FALSE)/2*D232)))</f>
        <v/>
      </c>
      <c r="P232" s="81" t="str">
        <f t="shared" si="57"/>
        <v/>
      </c>
      <c r="Q232" s="80" t="str">
        <f t="shared" si="58"/>
        <v/>
      </c>
      <c r="R232" s="80" t="str">
        <f t="shared" si="53"/>
        <v/>
      </c>
      <c r="S232" s="81" t="str">
        <f t="shared" si="54"/>
        <v/>
      </c>
      <c r="T232" s="123" t="str">
        <f t="shared" si="59"/>
        <v/>
      </c>
      <c r="U232" s="124" t="str">
        <f t="shared" si="55"/>
        <v/>
      </c>
      <c r="V232" s="95"/>
      <c r="W232" s="15" t="str">
        <f t="shared" si="50"/>
        <v/>
      </c>
      <c r="X232" s="15" t="str">
        <f t="shared" si="51"/>
        <v/>
      </c>
    </row>
    <row r="233" spans="1:24" x14ac:dyDescent="0.25">
      <c r="A233" s="102"/>
      <c r="B233" s="18"/>
      <c r="C233" s="103"/>
      <c r="D233" s="103"/>
      <c r="E233" s="104"/>
      <c r="F233" s="136"/>
      <c r="G233" s="70" t="str">
        <f>IF(ISBLANK(E233),"",VLOOKUP(W233,CenterRateTable!A:C,2,FALSE))</f>
        <v/>
      </c>
      <c r="H233" s="71" t="str">
        <f t="shared" si="46"/>
        <v/>
      </c>
      <c r="I233" s="71" t="str">
        <f t="shared" si="47"/>
        <v/>
      </c>
      <c r="J233" s="71" t="str">
        <f t="shared" si="48"/>
        <v/>
      </c>
      <c r="K233" s="71" t="str">
        <f t="shared" si="49"/>
        <v/>
      </c>
      <c r="L233" s="81" t="str">
        <f t="shared" si="52"/>
        <v/>
      </c>
      <c r="M233" s="79" t="str">
        <f>IF(ISBLANK(E233),"",VLOOKUP(W233,CenterRateTable!A:C,3,FALSE))</f>
        <v/>
      </c>
      <c r="N233" s="80" t="str">
        <f t="shared" si="56"/>
        <v/>
      </c>
      <c r="O233" s="80" t="str">
        <f>IF(ISBLANK(E233),"",(VLOOKUP(X233,CenterRateTable!A:C,3,FALSE)*C233)+((VLOOKUP(X233,CenterRateTable!A:C,3,FALSE)/2*D233)))</f>
        <v/>
      </c>
      <c r="P233" s="81" t="str">
        <f t="shared" si="57"/>
        <v/>
      </c>
      <c r="Q233" s="80" t="str">
        <f t="shared" si="58"/>
        <v/>
      </c>
      <c r="R233" s="80" t="str">
        <f t="shared" si="53"/>
        <v/>
      </c>
      <c r="S233" s="81" t="str">
        <f t="shared" si="54"/>
        <v/>
      </c>
      <c r="T233" s="123" t="str">
        <f t="shared" si="59"/>
        <v/>
      </c>
      <c r="U233" s="124" t="str">
        <f t="shared" si="55"/>
        <v/>
      </c>
      <c r="V233" s="95"/>
      <c r="W233" s="15" t="str">
        <f t="shared" si="50"/>
        <v/>
      </c>
      <c r="X233" s="15" t="str">
        <f t="shared" si="51"/>
        <v/>
      </c>
    </row>
    <row r="234" spans="1:24" x14ac:dyDescent="0.25">
      <c r="A234" s="102"/>
      <c r="B234" s="18"/>
      <c r="C234" s="103"/>
      <c r="D234" s="103"/>
      <c r="E234" s="104"/>
      <c r="F234" s="136"/>
      <c r="G234" s="70" t="str">
        <f>IF(ISBLANK(E234),"",VLOOKUP(W234,CenterRateTable!A:C,2,FALSE))</f>
        <v/>
      </c>
      <c r="H234" s="71" t="str">
        <f t="shared" si="46"/>
        <v/>
      </c>
      <c r="I234" s="71" t="str">
        <f t="shared" si="47"/>
        <v/>
      </c>
      <c r="J234" s="71" t="str">
        <f t="shared" si="48"/>
        <v/>
      </c>
      <c r="K234" s="71" t="str">
        <f t="shared" si="49"/>
        <v/>
      </c>
      <c r="L234" s="81" t="str">
        <f t="shared" si="52"/>
        <v/>
      </c>
      <c r="M234" s="79" t="str">
        <f>IF(ISBLANK(E234),"",VLOOKUP(W234,CenterRateTable!A:C,3,FALSE))</f>
        <v/>
      </c>
      <c r="N234" s="80" t="str">
        <f t="shared" si="56"/>
        <v/>
      </c>
      <c r="O234" s="80" t="str">
        <f>IF(ISBLANK(E234),"",(VLOOKUP(X234,CenterRateTable!A:C,3,FALSE)*C234)+((VLOOKUP(X234,CenterRateTable!A:C,3,FALSE)/2*D234)))</f>
        <v/>
      </c>
      <c r="P234" s="81" t="str">
        <f t="shared" si="57"/>
        <v/>
      </c>
      <c r="Q234" s="80" t="str">
        <f t="shared" si="58"/>
        <v/>
      </c>
      <c r="R234" s="80" t="str">
        <f t="shared" si="53"/>
        <v/>
      </c>
      <c r="S234" s="81" t="str">
        <f t="shared" si="54"/>
        <v/>
      </c>
      <c r="T234" s="123" t="str">
        <f t="shared" si="59"/>
        <v/>
      </c>
      <c r="U234" s="124" t="str">
        <f t="shared" si="55"/>
        <v/>
      </c>
      <c r="V234" s="95"/>
      <c r="W234" s="15" t="str">
        <f t="shared" si="50"/>
        <v/>
      </c>
      <c r="X234" s="15" t="str">
        <f t="shared" si="51"/>
        <v/>
      </c>
    </row>
    <row r="235" spans="1:24" x14ac:dyDescent="0.25">
      <c r="A235" s="102"/>
      <c r="B235" s="18"/>
      <c r="C235" s="103"/>
      <c r="D235" s="103"/>
      <c r="E235" s="104"/>
      <c r="F235" s="136"/>
      <c r="G235" s="70" t="str">
        <f>IF(ISBLANK(E235),"",VLOOKUP(W235,CenterRateTable!A:C,2,FALSE))</f>
        <v/>
      </c>
      <c r="H235" s="71" t="str">
        <f t="shared" si="46"/>
        <v/>
      </c>
      <c r="I235" s="71" t="str">
        <f t="shared" si="47"/>
        <v/>
      </c>
      <c r="J235" s="71" t="str">
        <f t="shared" si="48"/>
        <v/>
      </c>
      <c r="K235" s="71" t="str">
        <f t="shared" si="49"/>
        <v/>
      </c>
      <c r="L235" s="81" t="str">
        <f t="shared" si="52"/>
        <v/>
      </c>
      <c r="M235" s="79" t="str">
        <f>IF(ISBLANK(E235),"",VLOOKUP(W235,CenterRateTable!A:C,3,FALSE))</f>
        <v/>
      </c>
      <c r="N235" s="80" t="str">
        <f t="shared" si="56"/>
        <v/>
      </c>
      <c r="O235" s="80" t="str">
        <f>IF(ISBLANK(E235),"",(VLOOKUP(X235,CenterRateTable!A:C,3,FALSE)*C235)+((VLOOKUP(X235,CenterRateTable!A:C,3,FALSE)/2*D235)))</f>
        <v/>
      </c>
      <c r="P235" s="81" t="str">
        <f t="shared" si="57"/>
        <v/>
      </c>
      <c r="Q235" s="80" t="str">
        <f t="shared" si="58"/>
        <v/>
      </c>
      <c r="R235" s="80" t="str">
        <f t="shared" si="53"/>
        <v/>
      </c>
      <c r="S235" s="81" t="str">
        <f t="shared" si="54"/>
        <v/>
      </c>
      <c r="T235" s="123" t="str">
        <f t="shared" si="59"/>
        <v/>
      </c>
      <c r="U235" s="124" t="str">
        <f t="shared" si="55"/>
        <v/>
      </c>
      <c r="V235" s="95"/>
      <c r="W235" s="15" t="str">
        <f t="shared" si="50"/>
        <v/>
      </c>
      <c r="X235" s="15" t="str">
        <f t="shared" si="51"/>
        <v/>
      </c>
    </row>
    <row r="236" spans="1:24" x14ac:dyDescent="0.25">
      <c r="A236" s="102"/>
      <c r="B236" s="18"/>
      <c r="C236" s="103"/>
      <c r="D236" s="103"/>
      <c r="E236" s="104"/>
      <c r="F236" s="136"/>
      <c r="G236" s="70" t="str">
        <f>IF(ISBLANK(E236),"",VLOOKUP(W236,CenterRateTable!A:C,2,FALSE))</f>
        <v/>
      </c>
      <c r="H236" s="71" t="str">
        <f t="shared" si="46"/>
        <v/>
      </c>
      <c r="I236" s="71" t="str">
        <f t="shared" si="47"/>
        <v/>
      </c>
      <c r="J236" s="71" t="str">
        <f t="shared" si="48"/>
        <v/>
      </c>
      <c r="K236" s="71" t="str">
        <f t="shared" si="49"/>
        <v/>
      </c>
      <c r="L236" s="81" t="str">
        <f t="shared" si="52"/>
        <v/>
      </c>
      <c r="M236" s="79" t="str">
        <f>IF(ISBLANK(E236),"",VLOOKUP(W236,CenterRateTable!A:C,3,FALSE))</f>
        <v/>
      </c>
      <c r="N236" s="80" t="str">
        <f t="shared" si="56"/>
        <v/>
      </c>
      <c r="O236" s="80" t="str">
        <f>IF(ISBLANK(E236),"",(VLOOKUP(X236,CenterRateTable!A:C,3,FALSE)*C236)+((VLOOKUP(X236,CenterRateTable!A:C,3,FALSE)/2*D236)))</f>
        <v/>
      </c>
      <c r="P236" s="81" t="str">
        <f t="shared" si="57"/>
        <v/>
      </c>
      <c r="Q236" s="80" t="str">
        <f t="shared" si="58"/>
        <v/>
      </c>
      <c r="R236" s="80" t="str">
        <f t="shared" si="53"/>
        <v/>
      </c>
      <c r="S236" s="81" t="str">
        <f t="shared" si="54"/>
        <v/>
      </c>
      <c r="T236" s="123" t="str">
        <f t="shared" si="59"/>
        <v/>
      </c>
      <c r="U236" s="124" t="str">
        <f t="shared" si="55"/>
        <v/>
      </c>
      <c r="V236" s="95"/>
      <c r="W236" s="15" t="str">
        <f t="shared" si="50"/>
        <v/>
      </c>
      <c r="X236" s="15" t="str">
        <f t="shared" si="51"/>
        <v/>
      </c>
    </row>
    <row r="237" spans="1:24" x14ac:dyDescent="0.25">
      <c r="A237" s="102"/>
      <c r="B237" s="18"/>
      <c r="C237" s="103"/>
      <c r="D237" s="103"/>
      <c r="E237" s="104"/>
      <c r="F237" s="136"/>
      <c r="G237" s="70" t="str">
        <f>IF(ISBLANK(E237),"",VLOOKUP(W237,CenterRateTable!A:C,2,FALSE))</f>
        <v/>
      </c>
      <c r="H237" s="71" t="str">
        <f t="shared" si="46"/>
        <v/>
      </c>
      <c r="I237" s="71" t="str">
        <f t="shared" si="47"/>
        <v/>
      </c>
      <c r="J237" s="71" t="str">
        <f t="shared" si="48"/>
        <v/>
      </c>
      <c r="K237" s="71" t="str">
        <f t="shared" si="49"/>
        <v/>
      </c>
      <c r="L237" s="81" t="str">
        <f t="shared" si="52"/>
        <v/>
      </c>
      <c r="M237" s="79" t="str">
        <f>IF(ISBLANK(E237),"",VLOOKUP(W237,CenterRateTable!A:C,3,FALSE))</f>
        <v/>
      </c>
      <c r="N237" s="80" t="str">
        <f t="shared" si="56"/>
        <v/>
      </c>
      <c r="O237" s="80" t="str">
        <f>IF(ISBLANK(E237),"",(VLOOKUP(X237,CenterRateTable!A:C,3,FALSE)*C237)+((VLOOKUP(X237,CenterRateTable!A:C,3,FALSE)/2*D237)))</f>
        <v/>
      </c>
      <c r="P237" s="81" t="str">
        <f t="shared" si="57"/>
        <v/>
      </c>
      <c r="Q237" s="80" t="str">
        <f t="shared" si="58"/>
        <v/>
      </c>
      <c r="R237" s="80" t="str">
        <f t="shared" si="53"/>
        <v/>
      </c>
      <c r="S237" s="81" t="str">
        <f t="shared" si="54"/>
        <v/>
      </c>
      <c r="T237" s="123" t="str">
        <f t="shared" si="59"/>
        <v/>
      </c>
      <c r="U237" s="124" t="str">
        <f t="shared" si="55"/>
        <v/>
      </c>
      <c r="V237" s="95"/>
      <c r="W237" s="15" t="str">
        <f t="shared" si="50"/>
        <v/>
      </c>
      <c r="X237" s="15" t="str">
        <f t="shared" si="51"/>
        <v/>
      </c>
    </row>
    <row r="238" spans="1:24" x14ac:dyDescent="0.25">
      <c r="A238" s="102"/>
      <c r="B238" s="18"/>
      <c r="C238" s="103"/>
      <c r="D238" s="103"/>
      <c r="E238" s="104"/>
      <c r="F238" s="136"/>
      <c r="G238" s="70" t="str">
        <f>IF(ISBLANK(E238),"",VLOOKUP(W238,CenterRateTable!A:C,2,FALSE))</f>
        <v/>
      </c>
      <c r="H238" s="71" t="str">
        <f t="shared" si="46"/>
        <v/>
      </c>
      <c r="I238" s="71" t="str">
        <f t="shared" si="47"/>
        <v/>
      </c>
      <c r="J238" s="71" t="str">
        <f t="shared" si="48"/>
        <v/>
      </c>
      <c r="K238" s="71" t="str">
        <f t="shared" si="49"/>
        <v/>
      </c>
      <c r="L238" s="81" t="str">
        <f t="shared" si="52"/>
        <v/>
      </c>
      <c r="M238" s="79" t="str">
        <f>IF(ISBLANK(E238),"",VLOOKUP(W238,CenterRateTable!A:C,3,FALSE))</f>
        <v/>
      </c>
      <c r="N238" s="80" t="str">
        <f t="shared" si="56"/>
        <v/>
      </c>
      <c r="O238" s="80" t="str">
        <f>IF(ISBLANK(E238),"",(VLOOKUP(X238,CenterRateTable!A:C,3,FALSE)*C238)+((VLOOKUP(X238,CenterRateTable!A:C,3,FALSE)/2*D238)))</f>
        <v/>
      </c>
      <c r="P238" s="81" t="str">
        <f t="shared" si="57"/>
        <v/>
      </c>
      <c r="Q238" s="80" t="str">
        <f t="shared" si="58"/>
        <v/>
      </c>
      <c r="R238" s="80" t="str">
        <f t="shared" si="53"/>
        <v/>
      </c>
      <c r="S238" s="81" t="str">
        <f t="shared" si="54"/>
        <v/>
      </c>
      <c r="T238" s="123" t="str">
        <f t="shared" si="59"/>
        <v/>
      </c>
      <c r="U238" s="124" t="str">
        <f t="shared" si="55"/>
        <v/>
      </c>
      <c r="V238" s="95"/>
      <c r="W238" s="15" t="str">
        <f t="shared" si="50"/>
        <v/>
      </c>
      <c r="X238" s="15" t="str">
        <f t="shared" si="51"/>
        <v/>
      </c>
    </row>
    <row r="239" spans="1:24" x14ac:dyDescent="0.25">
      <c r="A239" s="102"/>
      <c r="B239" s="18"/>
      <c r="C239" s="103"/>
      <c r="D239" s="103"/>
      <c r="E239" s="104"/>
      <c r="F239" s="136"/>
      <c r="G239" s="70" t="str">
        <f>IF(ISBLANK(E239),"",VLOOKUP(W239,CenterRateTable!A:C,2,FALSE))</f>
        <v/>
      </c>
      <c r="H239" s="71" t="str">
        <f t="shared" si="46"/>
        <v/>
      </c>
      <c r="I239" s="71" t="str">
        <f t="shared" si="47"/>
        <v/>
      </c>
      <c r="J239" s="71" t="str">
        <f t="shared" si="48"/>
        <v/>
      </c>
      <c r="K239" s="71" t="str">
        <f t="shared" si="49"/>
        <v/>
      </c>
      <c r="L239" s="81" t="str">
        <f t="shared" si="52"/>
        <v/>
      </c>
      <c r="M239" s="79" t="str">
        <f>IF(ISBLANK(E239),"",VLOOKUP(W239,CenterRateTable!A:C,3,FALSE))</f>
        <v/>
      </c>
      <c r="N239" s="80" t="str">
        <f t="shared" si="56"/>
        <v/>
      </c>
      <c r="O239" s="80" t="str">
        <f>IF(ISBLANK(E239),"",(VLOOKUP(X239,CenterRateTable!A:C,3,FALSE)*C239)+((VLOOKUP(X239,CenterRateTable!A:C,3,FALSE)/2*D239)))</f>
        <v/>
      </c>
      <c r="P239" s="81" t="str">
        <f t="shared" si="57"/>
        <v/>
      </c>
      <c r="Q239" s="80" t="str">
        <f t="shared" si="58"/>
        <v/>
      </c>
      <c r="R239" s="80" t="str">
        <f t="shared" si="53"/>
        <v/>
      </c>
      <c r="S239" s="81" t="str">
        <f t="shared" si="54"/>
        <v/>
      </c>
      <c r="T239" s="123" t="str">
        <f t="shared" si="59"/>
        <v/>
      </c>
      <c r="U239" s="124" t="str">
        <f t="shared" si="55"/>
        <v/>
      </c>
      <c r="V239" s="95"/>
      <c r="W239" s="15" t="str">
        <f t="shared" si="50"/>
        <v/>
      </c>
      <c r="X239" s="15" t="str">
        <f t="shared" si="51"/>
        <v/>
      </c>
    </row>
    <row r="240" spans="1:24" x14ac:dyDescent="0.25">
      <c r="A240" s="102"/>
      <c r="B240" s="18"/>
      <c r="C240" s="103"/>
      <c r="D240" s="103"/>
      <c r="E240" s="104"/>
      <c r="F240" s="136"/>
      <c r="G240" s="70" t="str">
        <f>IF(ISBLANK(E240),"",VLOOKUP(W240,CenterRateTable!A:C,2,FALSE))</f>
        <v/>
      </c>
      <c r="H240" s="71" t="str">
        <f t="shared" si="46"/>
        <v/>
      </c>
      <c r="I240" s="71" t="str">
        <f t="shared" si="47"/>
        <v/>
      </c>
      <c r="J240" s="71" t="str">
        <f t="shared" si="48"/>
        <v/>
      </c>
      <c r="K240" s="71" t="str">
        <f t="shared" si="49"/>
        <v/>
      </c>
      <c r="L240" s="81" t="str">
        <f t="shared" si="52"/>
        <v/>
      </c>
      <c r="M240" s="79" t="str">
        <f>IF(ISBLANK(E240),"",VLOOKUP(W240,CenterRateTable!A:C,3,FALSE))</f>
        <v/>
      </c>
      <c r="N240" s="80" t="str">
        <f t="shared" si="56"/>
        <v/>
      </c>
      <c r="O240" s="80" t="str">
        <f>IF(ISBLANK(E240),"",(VLOOKUP(X240,CenterRateTable!A:C,3,FALSE)*C240)+((VLOOKUP(X240,CenterRateTable!A:C,3,FALSE)/2*D240)))</f>
        <v/>
      </c>
      <c r="P240" s="81" t="str">
        <f t="shared" si="57"/>
        <v/>
      </c>
      <c r="Q240" s="80" t="str">
        <f t="shared" si="58"/>
        <v/>
      </c>
      <c r="R240" s="80" t="str">
        <f t="shared" si="53"/>
        <v/>
      </c>
      <c r="S240" s="81" t="str">
        <f t="shared" si="54"/>
        <v/>
      </c>
      <c r="T240" s="123" t="str">
        <f t="shared" si="59"/>
        <v/>
      </c>
      <c r="U240" s="124" t="str">
        <f t="shared" si="55"/>
        <v/>
      </c>
      <c r="V240" s="95"/>
      <c r="W240" s="15" t="str">
        <f t="shared" si="50"/>
        <v/>
      </c>
      <c r="X240" s="15" t="str">
        <f t="shared" si="51"/>
        <v/>
      </c>
    </row>
    <row r="241" spans="1:24" x14ac:dyDescent="0.25">
      <c r="A241" s="102"/>
      <c r="B241" s="18"/>
      <c r="C241" s="103"/>
      <c r="D241" s="103"/>
      <c r="E241" s="104"/>
      <c r="F241" s="136"/>
      <c r="G241" s="70" t="str">
        <f>IF(ISBLANK(E241),"",VLOOKUP(W241,CenterRateTable!A:C,2,FALSE))</f>
        <v/>
      </c>
      <c r="H241" s="71" t="str">
        <f t="shared" si="46"/>
        <v/>
      </c>
      <c r="I241" s="71" t="str">
        <f t="shared" si="47"/>
        <v/>
      </c>
      <c r="J241" s="71" t="str">
        <f t="shared" si="48"/>
        <v/>
      </c>
      <c r="K241" s="71" t="str">
        <f t="shared" si="49"/>
        <v/>
      </c>
      <c r="L241" s="81" t="str">
        <f t="shared" si="52"/>
        <v/>
      </c>
      <c r="M241" s="79" t="str">
        <f>IF(ISBLANK(E241),"",VLOOKUP(W241,CenterRateTable!A:C,3,FALSE))</f>
        <v/>
      </c>
      <c r="N241" s="80" t="str">
        <f t="shared" si="56"/>
        <v/>
      </c>
      <c r="O241" s="80" t="str">
        <f>IF(ISBLANK(E241),"",(VLOOKUP(X241,CenterRateTable!A:C,3,FALSE)*C241)+((VLOOKUP(X241,CenterRateTable!A:C,3,FALSE)/2*D241)))</f>
        <v/>
      </c>
      <c r="P241" s="81" t="str">
        <f t="shared" si="57"/>
        <v/>
      </c>
      <c r="Q241" s="80" t="str">
        <f t="shared" si="58"/>
        <v/>
      </c>
      <c r="R241" s="80" t="str">
        <f t="shared" si="53"/>
        <v/>
      </c>
      <c r="S241" s="81" t="str">
        <f t="shared" si="54"/>
        <v/>
      </c>
      <c r="T241" s="123" t="str">
        <f t="shared" si="59"/>
        <v/>
      </c>
      <c r="U241" s="124" t="str">
        <f t="shared" si="55"/>
        <v/>
      </c>
      <c r="V241" s="95"/>
      <c r="W241" s="15" t="str">
        <f t="shared" si="50"/>
        <v/>
      </c>
      <c r="X241" s="15" t="str">
        <f t="shared" si="51"/>
        <v/>
      </c>
    </row>
    <row r="242" spans="1:24" x14ac:dyDescent="0.25">
      <c r="A242" s="102"/>
      <c r="B242" s="18"/>
      <c r="C242" s="103"/>
      <c r="D242" s="103"/>
      <c r="E242" s="104"/>
      <c r="F242" s="136"/>
      <c r="G242" s="70" t="str">
        <f>IF(ISBLANK(E242),"",VLOOKUP(W242,CenterRateTable!A:C,2,FALSE))</f>
        <v/>
      </c>
      <c r="H242" s="71" t="str">
        <f t="shared" si="46"/>
        <v/>
      </c>
      <c r="I242" s="71" t="str">
        <f t="shared" si="47"/>
        <v/>
      </c>
      <c r="J242" s="71" t="str">
        <f t="shared" si="48"/>
        <v/>
      </c>
      <c r="K242" s="71" t="str">
        <f t="shared" si="49"/>
        <v/>
      </c>
      <c r="L242" s="81" t="str">
        <f t="shared" si="52"/>
        <v/>
      </c>
      <c r="M242" s="79" t="str">
        <f>IF(ISBLANK(E242),"",VLOOKUP(W242,CenterRateTable!A:C,3,FALSE))</f>
        <v/>
      </c>
      <c r="N242" s="80" t="str">
        <f t="shared" si="56"/>
        <v/>
      </c>
      <c r="O242" s="80" t="str">
        <f>IF(ISBLANK(E242),"",(VLOOKUP(X242,CenterRateTable!A:C,3,FALSE)*C242)+((VLOOKUP(X242,CenterRateTable!A:C,3,FALSE)/2*D242)))</f>
        <v/>
      </c>
      <c r="P242" s="81" t="str">
        <f t="shared" si="57"/>
        <v/>
      </c>
      <c r="Q242" s="80" t="str">
        <f t="shared" si="58"/>
        <v/>
      </c>
      <c r="R242" s="80" t="str">
        <f t="shared" si="53"/>
        <v/>
      </c>
      <c r="S242" s="81" t="str">
        <f t="shared" si="54"/>
        <v/>
      </c>
      <c r="T242" s="123" t="str">
        <f t="shared" si="59"/>
        <v/>
      </c>
      <c r="U242" s="124" t="str">
        <f t="shared" si="55"/>
        <v/>
      </c>
      <c r="V242" s="95"/>
      <c r="W242" s="15" t="str">
        <f t="shared" si="50"/>
        <v/>
      </c>
      <c r="X242" s="15" t="str">
        <f t="shared" si="51"/>
        <v/>
      </c>
    </row>
    <row r="243" spans="1:24" x14ac:dyDescent="0.25">
      <c r="A243" s="102"/>
      <c r="B243" s="18"/>
      <c r="C243" s="103"/>
      <c r="D243" s="103"/>
      <c r="E243" s="104"/>
      <c r="F243" s="136"/>
      <c r="G243" s="70" t="str">
        <f>IF(ISBLANK(E243),"",VLOOKUP(W243,CenterRateTable!A:C,2,FALSE))</f>
        <v/>
      </c>
      <c r="H243" s="71" t="str">
        <f t="shared" si="46"/>
        <v/>
      </c>
      <c r="I243" s="71" t="str">
        <f t="shared" si="47"/>
        <v/>
      </c>
      <c r="J243" s="71" t="str">
        <f t="shared" si="48"/>
        <v/>
      </c>
      <c r="K243" s="71" t="str">
        <f t="shared" si="49"/>
        <v/>
      </c>
      <c r="L243" s="81" t="str">
        <f t="shared" si="52"/>
        <v/>
      </c>
      <c r="M243" s="79" t="str">
        <f>IF(ISBLANK(E243),"",VLOOKUP(W243,CenterRateTable!A:C,3,FALSE))</f>
        <v/>
      </c>
      <c r="N243" s="80" t="str">
        <f t="shared" si="56"/>
        <v/>
      </c>
      <c r="O243" s="80" t="str">
        <f>IF(ISBLANK(E243),"",(VLOOKUP(X243,CenterRateTable!A:C,3,FALSE)*C243)+((VLOOKUP(X243,CenterRateTable!A:C,3,FALSE)/2*D243)))</f>
        <v/>
      </c>
      <c r="P243" s="81" t="str">
        <f t="shared" si="57"/>
        <v/>
      </c>
      <c r="Q243" s="80" t="str">
        <f t="shared" si="58"/>
        <v/>
      </c>
      <c r="R243" s="80" t="str">
        <f t="shared" si="53"/>
        <v/>
      </c>
      <c r="S243" s="81" t="str">
        <f t="shared" si="54"/>
        <v/>
      </c>
      <c r="T243" s="123" t="str">
        <f t="shared" si="59"/>
        <v/>
      </c>
      <c r="U243" s="124" t="str">
        <f t="shared" si="55"/>
        <v/>
      </c>
      <c r="V243" s="95"/>
      <c r="W243" s="15" t="str">
        <f t="shared" si="50"/>
        <v/>
      </c>
      <c r="X243" s="15" t="str">
        <f t="shared" si="51"/>
        <v/>
      </c>
    </row>
    <row r="244" spans="1:24" x14ac:dyDescent="0.25">
      <c r="A244" s="102"/>
      <c r="B244" s="18"/>
      <c r="C244" s="103"/>
      <c r="D244" s="103"/>
      <c r="E244" s="104"/>
      <c r="F244" s="136"/>
      <c r="G244" s="70" t="str">
        <f>IF(ISBLANK(E244),"",VLOOKUP(W244,CenterRateTable!A:C,2,FALSE))</f>
        <v/>
      </c>
      <c r="H244" s="71" t="str">
        <f t="shared" si="46"/>
        <v/>
      </c>
      <c r="I244" s="71" t="str">
        <f t="shared" si="47"/>
        <v/>
      </c>
      <c r="J244" s="71" t="str">
        <f t="shared" si="48"/>
        <v/>
      </c>
      <c r="K244" s="71" t="str">
        <f t="shared" si="49"/>
        <v/>
      </c>
      <c r="L244" s="81" t="str">
        <f t="shared" si="52"/>
        <v/>
      </c>
      <c r="M244" s="79" t="str">
        <f>IF(ISBLANK(E244),"",VLOOKUP(W244,CenterRateTable!A:C,3,FALSE))</f>
        <v/>
      </c>
      <c r="N244" s="80" t="str">
        <f t="shared" si="56"/>
        <v/>
      </c>
      <c r="O244" s="80" t="str">
        <f>IF(ISBLANK(E244),"",(VLOOKUP(X244,CenterRateTable!A:C,3,FALSE)*C244)+((VLOOKUP(X244,CenterRateTable!A:C,3,FALSE)/2*D244)))</f>
        <v/>
      </c>
      <c r="P244" s="81" t="str">
        <f t="shared" si="57"/>
        <v/>
      </c>
      <c r="Q244" s="80" t="str">
        <f t="shared" si="58"/>
        <v/>
      </c>
      <c r="R244" s="80" t="str">
        <f t="shared" si="53"/>
        <v/>
      </c>
      <c r="S244" s="81" t="str">
        <f t="shared" si="54"/>
        <v/>
      </c>
      <c r="T244" s="123" t="str">
        <f t="shared" si="59"/>
        <v/>
      </c>
      <c r="U244" s="124" t="str">
        <f t="shared" si="55"/>
        <v/>
      </c>
      <c r="V244" s="95"/>
      <c r="W244" s="15" t="str">
        <f t="shared" si="50"/>
        <v/>
      </c>
      <c r="X244" s="15" t="str">
        <f t="shared" si="51"/>
        <v/>
      </c>
    </row>
    <row r="245" spans="1:24" x14ac:dyDescent="0.25">
      <c r="A245" s="102"/>
      <c r="B245" s="18"/>
      <c r="C245" s="103"/>
      <c r="D245" s="103"/>
      <c r="E245" s="104"/>
      <c r="F245" s="136"/>
      <c r="G245" s="70" t="str">
        <f>IF(ISBLANK(E245),"",VLOOKUP(W245,CenterRateTable!A:C,2,FALSE))</f>
        <v/>
      </c>
      <c r="H245" s="71" t="str">
        <f t="shared" si="46"/>
        <v/>
      </c>
      <c r="I245" s="71" t="str">
        <f t="shared" si="47"/>
        <v/>
      </c>
      <c r="J245" s="71" t="str">
        <f t="shared" si="48"/>
        <v/>
      </c>
      <c r="K245" s="71" t="str">
        <f t="shared" si="49"/>
        <v/>
      </c>
      <c r="L245" s="81" t="str">
        <f t="shared" si="52"/>
        <v/>
      </c>
      <c r="M245" s="79" t="str">
        <f>IF(ISBLANK(E245),"",VLOOKUP(W245,CenterRateTable!A:C,3,FALSE))</f>
        <v/>
      </c>
      <c r="N245" s="80" t="str">
        <f t="shared" si="56"/>
        <v/>
      </c>
      <c r="O245" s="80" t="str">
        <f>IF(ISBLANK(E245),"",(VLOOKUP(X245,CenterRateTable!A:C,3,FALSE)*C245)+((VLOOKUP(X245,CenterRateTable!A:C,3,FALSE)/2*D245)))</f>
        <v/>
      </c>
      <c r="P245" s="81" t="str">
        <f t="shared" si="57"/>
        <v/>
      </c>
      <c r="Q245" s="80" t="str">
        <f t="shared" si="58"/>
        <v/>
      </c>
      <c r="R245" s="80" t="str">
        <f t="shared" si="53"/>
        <v/>
      </c>
      <c r="S245" s="81" t="str">
        <f t="shared" si="54"/>
        <v/>
      </c>
      <c r="T245" s="123" t="str">
        <f t="shared" si="59"/>
        <v/>
      </c>
      <c r="U245" s="124" t="str">
        <f t="shared" si="55"/>
        <v/>
      </c>
      <c r="V245" s="95"/>
      <c r="W245" s="15" t="str">
        <f t="shared" si="50"/>
        <v/>
      </c>
      <c r="X245" s="15" t="str">
        <f t="shared" si="51"/>
        <v/>
      </c>
    </row>
    <row r="246" spans="1:24" x14ac:dyDescent="0.25">
      <c r="A246" s="102"/>
      <c r="B246" s="18"/>
      <c r="C246" s="103"/>
      <c r="D246" s="103"/>
      <c r="E246" s="104"/>
      <c r="F246" s="136"/>
      <c r="G246" s="70" t="str">
        <f>IF(ISBLANK(E246),"",VLOOKUP(W246,CenterRateTable!A:C,2,FALSE))</f>
        <v/>
      </c>
      <c r="H246" s="71" t="str">
        <f t="shared" si="46"/>
        <v/>
      </c>
      <c r="I246" s="71" t="str">
        <f t="shared" si="47"/>
        <v/>
      </c>
      <c r="J246" s="71" t="str">
        <f t="shared" si="48"/>
        <v/>
      </c>
      <c r="K246" s="71" t="str">
        <f t="shared" si="49"/>
        <v/>
      </c>
      <c r="L246" s="81" t="str">
        <f t="shared" si="52"/>
        <v/>
      </c>
      <c r="M246" s="79" t="str">
        <f>IF(ISBLANK(E246),"",VLOOKUP(W246,CenterRateTable!A:C,3,FALSE))</f>
        <v/>
      </c>
      <c r="N246" s="80" t="str">
        <f t="shared" si="56"/>
        <v/>
      </c>
      <c r="O246" s="80" t="str">
        <f>IF(ISBLANK(E246),"",(VLOOKUP(X246,CenterRateTable!A:C,3,FALSE)*C246)+((VLOOKUP(X246,CenterRateTable!A:C,3,FALSE)/2*D246)))</f>
        <v/>
      </c>
      <c r="P246" s="81" t="str">
        <f t="shared" si="57"/>
        <v/>
      </c>
      <c r="Q246" s="80" t="str">
        <f t="shared" si="58"/>
        <v/>
      </c>
      <c r="R246" s="80" t="str">
        <f t="shared" si="53"/>
        <v/>
      </c>
      <c r="S246" s="81" t="str">
        <f t="shared" si="54"/>
        <v/>
      </c>
      <c r="T246" s="123" t="str">
        <f t="shared" si="59"/>
        <v/>
      </c>
      <c r="U246" s="124" t="str">
        <f t="shared" si="55"/>
        <v/>
      </c>
      <c r="V246" s="95"/>
      <c r="W246" s="15" t="str">
        <f t="shared" si="50"/>
        <v/>
      </c>
      <c r="X246" s="15" t="str">
        <f t="shared" si="51"/>
        <v/>
      </c>
    </row>
    <row r="247" spans="1:24" x14ac:dyDescent="0.25">
      <c r="A247" s="102"/>
      <c r="B247" s="18"/>
      <c r="C247" s="103"/>
      <c r="D247" s="103"/>
      <c r="E247" s="104"/>
      <c r="F247" s="136"/>
      <c r="G247" s="70" t="str">
        <f>IF(ISBLANK(E247),"",VLOOKUP(W247,CenterRateTable!A:C,2,FALSE))</f>
        <v/>
      </c>
      <c r="H247" s="71" t="str">
        <f t="shared" si="46"/>
        <v/>
      </c>
      <c r="I247" s="71" t="str">
        <f t="shared" si="47"/>
        <v/>
      </c>
      <c r="J247" s="71" t="str">
        <f t="shared" si="48"/>
        <v/>
      </c>
      <c r="K247" s="71" t="str">
        <f t="shared" si="49"/>
        <v/>
      </c>
      <c r="L247" s="81" t="str">
        <f t="shared" si="52"/>
        <v/>
      </c>
      <c r="M247" s="79" t="str">
        <f>IF(ISBLANK(E247),"",VLOOKUP(W247,CenterRateTable!A:C,3,FALSE))</f>
        <v/>
      </c>
      <c r="N247" s="80" t="str">
        <f t="shared" si="56"/>
        <v/>
      </c>
      <c r="O247" s="80" t="str">
        <f>IF(ISBLANK(E247),"",(VLOOKUP(X247,CenterRateTable!A:C,3,FALSE)*C247)+((VLOOKUP(X247,CenterRateTable!A:C,3,FALSE)/2*D247)))</f>
        <v/>
      </c>
      <c r="P247" s="81" t="str">
        <f t="shared" si="57"/>
        <v/>
      </c>
      <c r="Q247" s="80" t="str">
        <f t="shared" si="58"/>
        <v/>
      </c>
      <c r="R247" s="80" t="str">
        <f t="shared" si="53"/>
        <v/>
      </c>
      <c r="S247" s="81" t="str">
        <f t="shared" si="54"/>
        <v/>
      </c>
      <c r="T247" s="123" t="str">
        <f t="shared" si="59"/>
        <v/>
      </c>
      <c r="U247" s="124" t="str">
        <f t="shared" si="55"/>
        <v/>
      </c>
      <c r="V247" s="95"/>
      <c r="W247" s="15" t="str">
        <f t="shared" si="50"/>
        <v/>
      </c>
      <c r="X247" s="15" t="str">
        <f t="shared" si="51"/>
        <v/>
      </c>
    </row>
    <row r="248" spans="1:24" x14ac:dyDescent="0.25">
      <c r="A248" s="102"/>
      <c r="B248" s="18"/>
      <c r="C248" s="103"/>
      <c r="D248" s="103"/>
      <c r="E248" s="104"/>
      <c r="F248" s="136"/>
      <c r="G248" s="70" t="str">
        <f>IF(ISBLANK(E248),"",VLOOKUP(W248,CenterRateTable!A:C,2,FALSE))</f>
        <v/>
      </c>
      <c r="H248" s="71" t="str">
        <f t="shared" si="46"/>
        <v/>
      </c>
      <c r="I248" s="71" t="str">
        <f t="shared" si="47"/>
        <v/>
      </c>
      <c r="J248" s="71" t="str">
        <f t="shared" si="48"/>
        <v/>
      </c>
      <c r="K248" s="71" t="str">
        <f t="shared" si="49"/>
        <v/>
      </c>
      <c r="L248" s="81" t="str">
        <f t="shared" si="52"/>
        <v/>
      </c>
      <c r="M248" s="79" t="str">
        <f>IF(ISBLANK(E248),"",VLOOKUP(W248,CenterRateTable!A:C,3,FALSE))</f>
        <v/>
      </c>
      <c r="N248" s="80" t="str">
        <f t="shared" si="56"/>
        <v/>
      </c>
      <c r="O248" s="80" t="str">
        <f>IF(ISBLANK(E248),"",(VLOOKUP(X248,CenterRateTable!A:C,3,FALSE)*C248)+((VLOOKUP(X248,CenterRateTable!A:C,3,FALSE)/2*D248)))</f>
        <v/>
      </c>
      <c r="P248" s="81" t="str">
        <f t="shared" si="57"/>
        <v/>
      </c>
      <c r="Q248" s="80" t="str">
        <f t="shared" si="58"/>
        <v/>
      </c>
      <c r="R248" s="80" t="str">
        <f t="shared" si="53"/>
        <v/>
      </c>
      <c r="S248" s="81" t="str">
        <f t="shared" si="54"/>
        <v/>
      </c>
      <c r="T248" s="123" t="str">
        <f t="shared" si="59"/>
        <v/>
      </c>
      <c r="U248" s="124" t="str">
        <f t="shared" si="55"/>
        <v/>
      </c>
      <c r="V248" s="95"/>
      <c r="W248" s="15" t="str">
        <f t="shared" si="50"/>
        <v/>
      </c>
      <c r="X248" s="15" t="str">
        <f t="shared" si="51"/>
        <v/>
      </c>
    </row>
    <row r="249" spans="1:24" x14ac:dyDescent="0.25">
      <c r="A249" s="102"/>
      <c r="B249" s="18"/>
      <c r="C249" s="103"/>
      <c r="D249" s="103"/>
      <c r="E249" s="104"/>
      <c r="F249" s="136"/>
      <c r="G249" s="70" t="str">
        <f>IF(ISBLANK(E249),"",VLOOKUP(W249,CenterRateTable!A:C,2,FALSE))</f>
        <v/>
      </c>
      <c r="H249" s="71" t="str">
        <f t="shared" si="46"/>
        <v/>
      </c>
      <c r="I249" s="71" t="str">
        <f t="shared" si="47"/>
        <v/>
      </c>
      <c r="J249" s="71" t="str">
        <f t="shared" si="48"/>
        <v/>
      </c>
      <c r="K249" s="71" t="str">
        <f t="shared" si="49"/>
        <v/>
      </c>
      <c r="L249" s="81" t="str">
        <f t="shared" si="52"/>
        <v/>
      </c>
      <c r="M249" s="79" t="str">
        <f>IF(ISBLANK(E249),"",VLOOKUP(W249,CenterRateTable!A:C,3,FALSE))</f>
        <v/>
      </c>
      <c r="N249" s="80" t="str">
        <f t="shared" si="56"/>
        <v/>
      </c>
      <c r="O249" s="80" t="str">
        <f>IF(ISBLANK(E249),"",(VLOOKUP(X249,CenterRateTable!A:C,3,FALSE)*C249)+((VLOOKUP(X249,CenterRateTable!A:C,3,FALSE)/2*D249)))</f>
        <v/>
      </c>
      <c r="P249" s="81" t="str">
        <f t="shared" si="57"/>
        <v/>
      </c>
      <c r="Q249" s="80" t="str">
        <f t="shared" si="58"/>
        <v/>
      </c>
      <c r="R249" s="80" t="str">
        <f t="shared" si="53"/>
        <v/>
      </c>
      <c r="S249" s="81" t="str">
        <f t="shared" si="54"/>
        <v/>
      </c>
      <c r="T249" s="123" t="str">
        <f t="shared" si="59"/>
        <v/>
      </c>
      <c r="U249" s="124" t="str">
        <f t="shared" si="55"/>
        <v/>
      </c>
      <c r="V249" s="95"/>
      <c r="W249" s="15" t="str">
        <f t="shared" si="50"/>
        <v/>
      </c>
      <c r="X249" s="15" t="str">
        <f t="shared" si="51"/>
        <v/>
      </c>
    </row>
    <row r="250" spans="1:24" x14ac:dyDescent="0.25">
      <c r="A250" s="102"/>
      <c r="B250" s="18"/>
      <c r="C250" s="103"/>
      <c r="D250" s="103"/>
      <c r="E250" s="104"/>
      <c r="F250" s="136"/>
      <c r="G250" s="70" t="str">
        <f>IF(ISBLANK(E250),"",VLOOKUP(W250,CenterRateTable!A:C,2,FALSE))</f>
        <v/>
      </c>
      <c r="H250" s="71" t="str">
        <f t="shared" si="46"/>
        <v/>
      </c>
      <c r="I250" s="71" t="str">
        <f t="shared" si="47"/>
        <v/>
      </c>
      <c r="J250" s="71" t="str">
        <f t="shared" si="48"/>
        <v/>
      </c>
      <c r="K250" s="71" t="str">
        <f t="shared" si="49"/>
        <v/>
      </c>
      <c r="L250" s="81" t="str">
        <f t="shared" si="52"/>
        <v/>
      </c>
      <c r="M250" s="79" t="str">
        <f>IF(ISBLANK(E250),"",VLOOKUP(W250,CenterRateTable!A:C,3,FALSE))</f>
        <v/>
      </c>
      <c r="N250" s="80" t="str">
        <f t="shared" si="56"/>
        <v/>
      </c>
      <c r="O250" s="80" t="str">
        <f>IF(ISBLANK(E250),"",(VLOOKUP(X250,CenterRateTable!A:C,3,FALSE)*C250)+((VLOOKUP(X250,CenterRateTable!A:C,3,FALSE)/2*D250)))</f>
        <v/>
      </c>
      <c r="P250" s="81" t="str">
        <f t="shared" si="57"/>
        <v/>
      </c>
      <c r="Q250" s="80" t="str">
        <f t="shared" si="58"/>
        <v/>
      </c>
      <c r="R250" s="80" t="str">
        <f t="shared" si="53"/>
        <v/>
      </c>
      <c r="S250" s="81" t="str">
        <f t="shared" si="54"/>
        <v/>
      </c>
      <c r="T250" s="123" t="str">
        <f t="shared" si="59"/>
        <v/>
      </c>
      <c r="U250" s="124" t="str">
        <f t="shared" si="55"/>
        <v/>
      </c>
      <c r="V250" s="95"/>
      <c r="W250" s="15" t="str">
        <f t="shared" si="50"/>
        <v/>
      </c>
      <c r="X250" s="15" t="str">
        <f t="shared" si="51"/>
        <v/>
      </c>
    </row>
    <row r="251" spans="1:24" x14ac:dyDescent="0.25">
      <c r="A251" s="102"/>
      <c r="B251" s="18"/>
      <c r="C251" s="103"/>
      <c r="D251" s="103"/>
      <c r="E251" s="104"/>
      <c r="F251" s="136"/>
      <c r="G251" s="70" t="str">
        <f>IF(ISBLANK(E251),"",VLOOKUP(W251,CenterRateTable!A:C,2,FALSE))</f>
        <v/>
      </c>
      <c r="H251" s="71" t="str">
        <f t="shared" si="46"/>
        <v/>
      </c>
      <c r="I251" s="71" t="str">
        <f t="shared" si="47"/>
        <v/>
      </c>
      <c r="J251" s="71" t="str">
        <f t="shared" si="48"/>
        <v/>
      </c>
      <c r="K251" s="71" t="str">
        <f t="shared" si="49"/>
        <v/>
      </c>
      <c r="L251" s="81" t="str">
        <f t="shared" si="52"/>
        <v/>
      </c>
      <c r="M251" s="79" t="str">
        <f>IF(ISBLANK(E251),"",VLOOKUP(W251,CenterRateTable!A:C,3,FALSE))</f>
        <v/>
      </c>
      <c r="N251" s="80" t="str">
        <f t="shared" si="56"/>
        <v/>
      </c>
      <c r="O251" s="80" t="str">
        <f>IF(ISBLANK(E251),"",(VLOOKUP(X251,CenterRateTable!A:C,3,FALSE)*C251)+((VLOOKUP(X251,CenterRateTable!A:C,3,FALSE)/2*D251)))</f>
        <v/>
      </c>
      <c r="P251" s="81" t="str">
        <f t="shared" si="57"/>
        <v/>
      </c>
      <c r="Q251" s="80" t="str">
        <f t="shared" si="58"/>
        <v/>
      </c>
      <c r="R251" s="80" t="str">
        <f t="shared" si="53"/>
        <v/>
      </c>
      <c r="S251" s="81" t="str">
        <f t="shared" si="54"/>
        <v/>
      </c>
      <c r="T251" s="123" t="str">
        <f t="shared" si="59"/>
        <v/>
      </c>
      <c r="U251" s="124" t="str">
        <f t="shared" si="55"/>
        <v/>
      </c>
      <c r="V251" s="95"/>
      <c r="W251" s="15" t="str">
        <f t="shared" si="50"/>
        <v/>
      </c>
      <c r="X251" s="15" t="str">
        <f t="shared" si="51"/>
        <v/>
      </c>
    </row>
    <row r="252" spans="1:24" x14ac:dyDescent="0.25">
      <c r="A252" s="102"/>
      <c r="B252" s="18"/>
      <c r="C252" s="103"/>
      <c r="D252" s="103"/>
      <c r="E252" s="104"/>
      <c r="F252" s="136"/>
      <c r="G252" s="70" t="str">
        <f>IF(ISBLANK(E252),"",VLOOKUP(W252,CenterRateTable!A:C,2,FALSE))</f>
        <v/>
      </c>
      <c r="H252" s="71" t="str">
        <f t="shared" si="46"/>
        <v/>
      </c>
      <c r="I252" s="71" t="str">
        <f t="shared" si="47"/>
        <v/>
      </c>
      <c r="J252" s="71" t="str">
        <f t="shared" si="48"/>
        <v/>
      </c>
      <c r="K252" s="71" t="str">
        <f t="shared" si="49"/>
        <v/>
      </c>
      <c r="L252" s="81" t="str">
        <f t="shared" si="52"/>
        <v/>
      </c>
      <c r="M252" s="79" t="str">
        <f>IF(ISBLANK(E252),"",VLOOKUP(W252,CenterRateTable!A:C,3,FALSE))</f>
        <v/>
      </c>
      <c r="N252" s="80" t="str">
        <f t="shared" si="56"/>
        <v/>
      </c>
      <c r="O252" s="80" t="str">
        <f>IF(ISBLANK(E252),"",(VLOOKUP(X252,CenterRateTable!A:C,3,FALSE)*C252)+((VLOOKUP(X252,CenterRateTable!A:C,3,FALSE)/2*D252)))</f>
        <v/>
      </c>
      <c r="P252" s="81" t="str">
        <f t="shared" si="57"/>
        <v/>
      </c>
      <c r="Q252" s="80" t="str">
        <f t="shared" si="58"/>
        <v/>
      </c>
      <c r="R252" s="80" t="str">
        <f t="shared" si="53"/>
        <v/>
      </c>
      <c r="S252" s="81" t="str">
        <f t="shared" si="54"/>
        <v/>
      </c>
      <c r="T252" s="123" t="str">
        <f t="shared" si="59"/>
        <v/>
      </c>
      <c r="U252" s="124" t="str">
        <f t="shared" si="55"/>
        <v/>
      </c>
      <c r="V252" s="95"/>
      <c r="W252" s="15" t="str">
        <f t="shared" si="50"/>
        <v/>
      </c>
      <c r="X252" s="15" t="str">
        <f t="shared" si="51"/>
        <v/>
      </c>
    </row>
    <row r="253" spans="1:24" x14ac:dyDescent="0.25">
      <c r="A253" s="102"/>
      <c r="B253" s="18"/>
      <c r="C253" s="103"/>
      <c r="D253" s="103"/>
      <c r="E253" s="104"/>
      <c r="F253" s="136"/>
      <c r="G253" s="70" t="str">
        <f>IF(ISBLANK(E253),"",VLOOKUP(W253,CenterRateTable!A:C,2,FALSE))</f>
        <v/>
      </c>
      <c r="H253" s="71" t="str">
        <f t="shared" ref="H253:H301" si="60">IF(ISBLANK(E253),"",(G253/2))</f>
        <v/>
      </c>
      <c r="I253" s="71" t="str">
        <f t="shared" ref="I253:I301" si="61">IF(ISBLANK(E253),"",(G253*C253))</f>
        <v/>
      </c>
      <c r="J253" s="71" t="str">
        <f t="shared" ref="J253:J301" si="62">IF(ISBLANK(E253),"",(H253*D253))</f>
        <v/>
      </c>
      <c r="K253" s="71" t="str">
        <f t="shared" ref="K253:K301" si="63">IF(ISBLANK(E253),"",(I253+J253))</f>
        <v/>
      </c>
      <c r="L253" s="81" t="str">
        <f t="shared" si="52"/>
        <v/>
      </c>
      <c r="M253" s="79" t="str">
        <f>IF(ISBLANK(E253),"",VLOOKUP(W253,CenterRateTable!A:C,3,FALSE))</f>
        <v/>
      </c>
      <c r="N253" s="80" t="str">
        <f t="shared" si="56"/>
        <v/>
      </c>
      <c r="O253" s="80" t="str">
        <f>IF(ISBLANK(E253),"",(VLOOKUP(X253,CenterRateTable!A:C,3,FALSE)*C253)+((VLOOKUP(X253,CenterRateTable!A:C,3,FALSE)/2*D253)))</f>
        <v/>
      </c>
      <c r="P253" s="81" t="str">
        <f t="shared" si="57"/>
        <v/>
      </c>
      <c r="Q253" s="80" t="str">
        <f t="shared" si="58"/>
        <v/>
      </c>
      <c r="R253" s="80" t="str">
        <f t="shared" si="53"/>
        <v/>
      </c>
      <c r="S253" s="81" t="str">
        <f t="shared" si="54"/>
        <v/>
      </c>
      <c r="T253" s="123" t="str">
        <f t="shared" si="59"/>
        <v/>
      </c>
      <c r="U253" s="124" t="str">
        <f t="shared" si="55"/>
        <v/>
      </c>
      <c r="V253" s="95"/>
      <c r="W253" s="15" t="str">
        <f t="shared" si="50"/>
        <v/>
      </c>
      <c r="X253" s="15" t="str">
        <f t="shared" si="51"/>
        <v/>
      </c>
    </row>
    <row r="254" spans="1:24" x14ac:dyDescent="0.25">
      <c r="A254" s="102"/>
      <c r="B254" s="18"/>
      <c r="C254" s="103"/>
      <c r="D254" s="103"/>
      <c r="E254" s="104"/>
      <c r="F254" s="136"/>
      <c r="G254" s="70" t="str">
        <f>IF(ISBLANK(E254),"",VLOOKUP(W254,CenterRateTable!A:C,2,FALSE))</f>
        <v/>
      </c>
      <c r="H254" s="71" t="str">
        <f t="shared" si="60"/>
        <v/>
      </c>
      <c r="I254" s="71" t="str">
        <f t="shared" si="61"/>
        <v/>
      </c>
      <c r="J254" s="71" t="str">
        <f t="shared" si="62"/>
        <v/>
      </c>
      <c r="K254" s="71" t="str">
        <f t="shared" si="63"/>
        <v/>
      </c>
      <c r="L254" s="81" t="str">
        <f t="shared" si="52"/>
        <v/>
      </c>
      <c r="M254" s="79" t="str">
        <f>IF(ISBLANK(E254),"",VLOOKUP(W254,CenterRateTable!A:C,3,FALSE))</f>
        <v/>
      </c>
      <c r="N254" s="80" t="str">
        <f t="shared" si="56"/>
        <v/>
      </c>
      <c r="O254" s="80" t="str">
        <f>IF(ISBLANK(E254),"",(VLOOKUP(X254,CenterRateTable!A:C,3,FALSE)*C254)+((VLOOKUP(X254,CenterRateTable!A:C,3,FALSE)/2*D254)))</f>
        <v/>
      </c>
      <c r="P254" s="81" t="str">
        <f t="shared" si="57"/>
        <v/>
      </c>
      <c r="Q254" s="80" t="str">
        <f t="shared" si="58"/>
        <v/>
      </c>
      <c r="R254" s="80" t="str">
        <f t="shared" si="53"/>
        <v/>
      </c>
      <c r="S254" s="81" t="str">
        <f t="shared" si="54"/>
        <v/>
      </c>
      <c r="T254" s="123" t="str">
        <f t="shared" si="59"/>
        <v/>
      </c>
      <c r="U254" s="124" t="str">
        <f t="shared" si="55"/>
        <v/>
      </c>
      <c r="V254" s="95"/>
      <c r="W254" s="15" t="str">
        <f t="shared" si="50"/>
        <v/>
      </c>
      <c r="X254" s="15" t="str">
        <f t="shared" si="51"/>
        <v/>
      </c>
    </row>
    <row r="255" spans="1:24" x14ac:dyDescent="0.25">
      <c r="A255" s="102"/>
      <c r="B255" s="18"/>
      <c r="C255" s="103"/>
      <c r="D255" s="103"/>
      <c r="E255" s="104"/>
      <c r="F255" s="136"/>
      <c r="G255" s="70" t="str">
        <f>IF(ISBLANK(E255),"",VLOOKUP(W255,CenterRateTable!A:C,2,FALSE))</f>
        <v/>
      </c>
      <c r="H255" s="71" t="str">
        <f t="shared" si="60"/>
        <v/>
      </c>
      <c r="I255" s="71" t="str">
        <f t="shared" si="61"/>
        <v/>
      </c>
      <c r="J255" s="71" t="str">
        <f t="shared" si="62"/>
        <v/>
      </c>
      <c r="K255" s="71" t="str">
        <f t="shared" si="63"/>
        <v/>
      </c>
      <c r="L255" s="81" t="str">
        <f t="shared" si="52"/>
        <v/>
      </c>
      <c r="M255" s="79" t="str">
        <f>IF(ISBLANK(E255),"",VLOOKUP(W255,CenterRateTable!A:C,3,FALSE))</f>
        <v/>
      </c>
      <c r="N255" s="80" t="str">
        <f t="shared" si="56"/>
        <v/>
      </c>
      <c r="O255" s="80" t="str">
        <f>IF(ISBLANK(E255),"",(VLOOKUP(X255,CenterRateTable!A:C,3,FALSE)*C255)+((VLOOKUP(X255,CenterRateTable!A:C,3,FALSE)/2*D255)))</f>
        <v/>
      </c>
      <c r="P255" s="81" t="str">
        <f t="shared" si="57"/>
        <v/>
      </c>
      <c r="Q255" s="80" t="str">
        <f t="shared" si="58"/>
        <v/>
      </c>
      <c r="R255" s="80" t="str">
        <f t="shared" si="53"/>
        <v/>
      </c>
      <c r="S255" s="81" t="str">
        <f t="shared" si="54"/>
        <v/>
      </c>
      <c r="T255" s="123" t="str">
        <f t="shared" si="59"/>
        <v/>
      </c>
      <c r="U255" s="124" t="str">
        <f t="shared" si="55"/>
        <v/>
      </c>
      <c r="V255" s="95"/>
      <c r="W255" s="15" t="str">
        <f t="shared" si="50"/>
        <v/>
      </c>
      <c r="X255" s="15" t="str">
        <f t="shared" si="51"/>
        <v/>
      </c>
    </row>
    <row r="256" spans="1:24" x14ac:dyDescent="0.25">
      <c r="A256" s="102"/>
      <c r="B256" s="18"/>
      <c r="C256" s="103"/>
      <c r="D256" s="103"/>
      <c r="E256" s="104"/>
      <c r="F256" s="136"/>
      <c r="G256" s="70" t="str">
        <f>IF(ISBLANK(E256),"",VLOOKUP(W256,CenterRateTable!A:C,2,FALSE))</f>
        <v/>
      </c>
      <c r="H256" s="71" t="str">
        <f t="shared" si="60"/>
        <v/>
      </c>
      <c r="I256" s="71" t="str">
        <f t="shared" si="61"/>
        <v/>
      </c>
      <c r="J256" s="71" t="str">
        <f t="shared" si="62"/>
        <v/>
      </c>
      <c r="K256" s="71" t="str">
        <f t="shared" si="63"/>
        <v/>
      </c>
      <c r="L256" s="81" t="str">
        <f t="shared" si="52"/>
        <v/>
      </c>
      <c r="M256" s="79" t="str">
        <f>IF(ISBLANK(E256),"",VLOOKUP(W256,CenterRateTable!A:C,3,FALSE))</f>
        <v/>
      </c>
      <c r="N256" s="80" t="str">
        <f t="shared" si="56"/>
        <v/>
      </c>
      <c r="O256" s="80" t="str">
        <f>IF(ISBLANK(E256),"",(VLOOKUP(X256,CenterRateTable!A:C,3,FALSE)*C256)+((VLOOKUP(X256,CenterRateTable!A:C,3,FALSE)/2*D256)))</f>
        <v/>
      </c>
      <c r="P256" s="81" t="str">
        <f t="shared" si="57"/>
        <v/>
      </c>
      <c r="Q256" s="80" t="str">
        <f t="shared" si="58"/>
        <v/>
      </c>
      <c r="R256" s="80" t="str">
        <f t="shared" si="53"/>
        <v/>
      </c>
      <c r="S256" s="81" t="str">
        <f t="shared" si="54"/>
        <v/>
      </c>
      <c r="T256" s="123" t="str">
        <f t="shared" si="59"/>
        <v/>
      </c>
      <c r="U256" s="124" t="str">
        <f t="shared" si="55"/>
        <v/>
      </c>
      <c r="V256" s="95"/>
      <c r="W256" s="15" t="str">
        <f t="shared" si="50"/>
        <v/>
      </c>
      <c r="X256" s="15" t="str">
        <f t="shared" si="51"/>
        <v/>
      </c>
    </row>
    <row r="257" spans="1:24" x14ac:dyDescent="0.25">
      <c r="A257" s="102"/>
      <c r="B257" s="18"/>
      <c r="C257" s="103"/>
      <c r="D257" s="103"/>
      <c r="E257" s="104"/>
      <c r="F257" s="136"/>
      <c r="G257" s="70" t="str">
        <f>IF(ISBLANK(E257),"",VLOOKUP(W257,CenterRateTable!A:C,2,FALSE))</f>
        <v/>
      </c>
      <c r="H257" s="71" t="str">
        <f t="shared" si="60"/>
        <v/>
      </c>
      <c r="I257" s="71" t="str">
        <f t="shared" si="61"/>
        <v/>
      </c>
      <c r="J257" s="71" t="str">
        <f t="shared" si="62"/>
        <v/>
      </c>
      <c r="K257" s="71" t="str">
        <f t="shared" si="63"/>
        <v/>
      </c>
      <c r="L257" s="81" t="str">
        <f t="shared" si="52"/>
        <v/>
      </c>
      <c r="M257" s="79" t="str">
        <f>IF(ISBLANK(E257),"",VLOOKUP(W257,CenterRateTable!A:C,3,FALSE))</f>
        <v/>
      </c>
      <c r="N257" s="80" t="str">
        <f t="shared" si="56"/>
        <v/>
      </c>
      <c r="O257" s="80" t="str">
        <f>IF(ISBLANK(E257),"",(VLOOKUP(X257,CenterRateTable!A:C,3,FALSE)*C257)+((VLOOKUP(X257,CenterRateTable!A:C,3,FALSE)/2*D257)))</f>
        <v/>
      </c>
      <c r="P257" s="81" t="str">
        <f t="shared" si="57"/>
        <v/>
      </c>
      <c r="Q257" s="80" t="str">
        <f t="shared" si="58"/>
        <v/>
      </c>
      <c r="R257" s="80" t="str">
        <f t="shared" si="53"/>
        <v/>
      </c>
      <c r="S257" s="81" t="str">
        <f t="shared" si="54"/>
        <v/>
      </c>
      <c r="T257" s="123" t="str">
        <f t="shared" si="59"/>
        <v/>
      </c>
      <c r="U257" s="124" t="str">
        <f t="shared" si="55"/>
        <v/>
      </c>
      <c r="V257" s="95"/>
      <c r="W257" s="15" t="str">
        <f t="shared" si="50"/>
        <v/>
      </c>
      <c r="X257" s="15" t="str">
        <f t="shared" si="51"/>
        <v/>
      </c>
    </row>
    <row r="258" spans="1:24" x14ac:dyDescent="0.25">
      <c r="A258" s="102"/>
      <c r="B258" s="18"/>
      <c r="C258" s="103"/>
      <c r="D258" s="103"/>
      <c r="E258" s="104"/>
      <c r="F258" s="136"/>
      <c r="G258" s="70" t="str">
        <f>IF(ISBLANK(E258),"",VLOOKUP(W258,CenterRateTable!A:C,2,FALSE))</f>
        <v/>
      </c>
      <c r="H258" s="71" t="str">
        <f t="shared" si="60"/>
        <v/>
      </c>
      <c r="I258" s="71" t="str">
        <f t="shared" si="61"/>
        <v/>
      </c>
      <c r="J258" s="71" t="str">
        <f t="shared" si="62"/>
        <v/>
      </c>
      <c r="K258" s="71" t="str">
        <f t="shared" si="63"/>
        <v/>
      </c>
      <c r="L258" s="81" t="str">
        <f t="shared" si="52"/>
        <v/>
      </c>
      <c r="M258" s="79" t="str">
        <f>IF(ISBLANK(E258),"",VLOOKUP(W258,CenterRateTable!A:C,3,FALSE))</f>
        <v/>
      </c>
      <c r="N258" s="80" t="str">
        <f t="shared" si="56"/>
        <v/>
      </c>
      <c r="O258" s="80" t="str">
        <f>IF(ISBLANK(E258),"",(VLOOKUP(X258,CenterRateTable!A:C,3,FALSE)*C258)+((VLOOKUP(X258,CenterRateTable!A:C,3,FALSE)/2*D258)))</f>
        <v/>
      </c>
      <c r="P258" s="81" t="str">
        <f t="shared" si="57"/>
        <v/>
      </c>
      <c r="Q258" s="80" t="str">
        <f t="shared" si="58"/>
        <v/>
      </c>
      <c r="R258" s="80" t="str">
        <f t="shared" si="53"/>
        <v/>
      </c>
      <c r="S258" s="81" t="str">
        <f t="shared" si="54"/>
        <v/>
      </c>
      <c r="T258" s="123" t="str">
        <f t="shared" si="59"/>
        <v/>
      </c>
      <c r="U258" s="124" t="str">
        <f t="shared" si="55"/>
        <v/>
      </c>
      <c r="V258" s="95"/>
      <c r="W258" s="15" t="str">
        <f t="shared" si="50"/>
        <v/>
      </c>
      <c r="X258" s="15" t="str">
        <f t="shared" si="51"/>
        <v/>
      </c>
    </row>
    <row r="259" spans="1:24" x14ac:dyDescent="0.25">
      <c r="A259" s="102"/>
      <c r="B259" s="18"/>
      <c r="C259" s="103"/>
      <c r="D259" s="103"/>
      <c r="E259" s="104"/>
      <c r="F259" s="136"/>
      <c r="G259" s="70" t="str">
        <f>IF(ISBLANK(E259),"",VLOOKUP(W259,CenterRateTable!A:C,2,FALSE))</f>
        <v/>
      </c>
      <c r="H259" s="71" t="str">
        <f t="shared" si="60"/>
        <v/>
      </c>
      <c r="I259" s="71" t="str">
        <f t="shared" si="61"/>
        <v/>
      </c>
      <c r="J259" s="71" t="str">
        <f t="shared" si="62"/>
        <v/>
      </c>
      <c r="K259" s="71" t="str">
        <f t="shared" si="63"/>
        <v/>
      </c>
      <c r="L259" s="81" t="str">
        <f t="shared" si="52"/>
        <v/>
      </c>
      <c r="M259" s="79" t="str">
        <f>IF(ISBLANK(E259),"",VLOOKUP(W259,CenterRateTable!A:C,3,FALSE))</f>
        <v/>
      </c>
      <c r="N259" s="80" t="str">
        <f t="shared" si="56"/>
        <v/>
      </c>
      <c r="O259" s="80" t="str">
        <f>IF(ISBLANK(E259),"",(VLOOKUP(X259,CenterRateTable!A:C,3,FALSE)*C259)+((VLOOKUP(X259,CenterRateTable!A:C,3,FALSE)/2*D259)))</f>
        <v/>
      </c>
      <c r="P259" s="81" t="str">
        <f t="shared" si="57"/>
        <v/>
      </c>
      <c r="Q259" s="80" t="str">
        <f t="shared" si="58"/>
        <v/>
      </c>
      <c r="R259" s="80" t="str">
        <f t="shared" si="53"/>
        <v/>
      </c>
      <c r="S259" s="81" t="str">
        <f t="shared" si="54"/>
        <v/>
      </c>
      <c r="T259" s="123" t="str">
        <f t="shared" si="59"/>
        <v/>
      </c>
      <c r="U259" s="124" t="str">
        <f t="shared" si="55"/>
        <v/>
      </c>
      <c r="V259" s="95"/>
      <c r="W259" s="15" t="str">
        <f t="shared" si="50"/>
        <v/>
      </c>
      <c r="X259" s="15" t="str">
        <f t="shared" si="51"/>
        <v/>
      </c>
    </row>
    <row r="260" spans="1:24" x14ac:dyDescent="0.25">
      <c r="A260" s="102"/>
      <c r="B260" s="18"/>
      <c r="C260" s="103"/>
      <c r="D260" s="103"/>
      <c r="E260" s="104"/>
      <c r="F260" s="136"/>
      <c r="G260" s="70" t="str">
        <f>IF(ISBLANK(E260),"",VLOOKUP(W260,CenterRateTable!A:C,2,FALSE))</f>
        <v/>
      </c>
      <c r="H260" s="71" t="str">
        <f t="shared" si="60"/>
        <v/>
      </c>
      <c r="I260" s="71" t="str">
        <f t="shared" si="61"/>
        <v/>
      </c>
      <c r="J260" s="71" t="str">
        <f t="shared" si="62"/>
        <v/>
      </c>
      <c r="K260" s="71" t="str">
        <f t="shared" si="63"/>
        <v/>
      </c>
      <c r="L260" s="81" t="str">
        <f t="shared" si="52"/>
        <v/>
      </c>
      <c r="M260" s="79" t="str">
        <f>IF(ISBLANK(E260),"",VLOOKUP(W260,CenterRateTable!A:C,3,FALSE))</f>
        <v/>
      </c>
      <c r="N260" s="80" t="str">
        <f t="shared" si="56"/>
        <v/>
      </c>
      <c r="O260" s="80" t="str">
        <f>IF(ISBLANK(E260),"",(VLOOKUP(X260,CenterRateTable!A:C,3,FALSE)*C260)+((VLOOKUP(X260,CenterRateTable!A:C,3,FALSE)/2*D260)))</f>
        <v/>
      </c>
      <c r="P260" s="81" t="str">
        <f t="shared" si="57"/>
        <v/>
      </c>
      <c r="Q260" s="80" t="str">
        <f t="shared" si="58"/>
        <v/>
      </c>
      <c r="R260" s="80" t="str">
        <f t="shared" si="53"/>
        <v/>
      </c>
      <c r="S260" s="81" t="str">
        <f t="shared" si="54"/>
        <v/>
      </c>
      <c r="T260" s="123" t="str">
        <f t="shared" si="59"/>
        <v/>
      </c>
      <c r="U260" s="124" t="str">
        <f t="shared" si="55"/>
        <v/>
      </c>
      <c r="V260" s="95"/>
      <c r="W260" s="15" t="str">
        <f t="shared" si="50"/>
        <v/>
      </c>
      <c r="X260" s="15" t="str">
        <f t="shared" si="51"/>
        <v/>
      </c>
    </row>
    <row r="261" spans="1:24" x14ac:dyDescent="0.25">
      <c r="A261" s="102"/>
      <c r="B261" s="18"/>
      <c r="C261" s="103"/>
      <c r="D261" s="103"/>
      <c r="E261" s="104"/>
      <c r="F261" s="136"/>
      <c r="G261" s="70" t="str">
        <f>IF(ISBLANK(E261),"",VLOOKUP(W261,CenterRateTable!A:C,2,FALSE))</f>
        <v/>
      </c>
      <c r="H261" s="71" t="str">
        <f t="shared" si="60"/>
        <v/>
      </c>
      <c r="I261" s="71" t="str">
        <f t="shared" si="61"/>
        <v/>
      </c>
      <c r="J261" s="71" t="str">
        <f t="shared" si="62"/>
        <v/>
      </c>
      <c r="K261" s="71" t="str">
        <f t="shared" si="63"/>
        <v/>
      </c>
      <c r="L261" s="81" t="str">
        <f t="shared" si="52"/>
        <v/>
      </c>
      <c r="M261" s="79" t="str">
        <f>IF(ISBLANK(E261),"",VLOOKUP(W261,CenterRateTable!A:C,3,FALSE))</f>
        <v/>
      </c>
      <c r="N261" s="80" t="str">
        <f t="shared" si="56"/>
        <v/>
      </c>
      <c r="O261" s="80" t="str">
        <f>IF(ISBLANK(E261),"",(VLOOKUP(X261,CenterRateTable!A:C,3,FALSE)*C261)+((VLOOKUP(X261,CenterRateTable!A:C,3,FALSE)/2*D261)))</f>
        <v/>
      </c>
      <c r="P261" s="81" t="str">
        <f t="shared" si="57"/>
        <v/>
      </c>
      <c r="Q261" s="80" t="str">
        <f t="shared" si="58"/>
        <v/>
      </c>
      <c r="R261" s="80" t="str">
        <f t="shared" si="53"/>
        <v/>
      </c>
      <c r="S261" s="81" t="str">
        <f t="shared" si="54"/>
        <v/>
      </c>
      <c r="T261" s="123" t="str">
        <f t="shared" si="59"/>
        <v/>
      </c>
      <c r="U261" s="124" t="str">
        <f t="shared" si="55"/>
        <v/>
      </c>
      <c r="V261" s="95"/>
      <c r="W261" s="15" t="str">
        <f t="shared" si="50"/>
        <v/>
      </c>
      <c r="X261" s="15" t="str">
        <f t="shared" si="51"/>
        <v/>
      </c>
    </row>
    <row r="262" spans="1:24" x14ac:dyDescent="0.25">
      <c r="A262" s="102"/>
      <c r="B262" s="18"/>
      <c r="C262" s="103"/>
      <c r="D262" s="103"/>
      <c r="E262" s="104"/>
      <c r="F262" s="136"/>
      <c r="G262" s="70" t="str">
        <f>IF(ISBLANK(E262),"",VLOOKUP(W262,CenterRateTable!A:C,2,FALSE))</f>
        <v/>
      </c>
      <c r="H262" s="71" t="str">
        <f t="shared" si="60"/>
        <v/>
      </c>
      <c r="I262" s="71" t="str">
        <f t="shared" si="61"/>
        <v/>
      </c>
      <c r="J262" s="71" t="str">
        <f t="shared" si="62"/>
        <v/>
      </c>
      <c r="K262" s="71" t="str">
        <f t="shared" si="63"/>
        <v/>
      </c>
      <c r="L262" s="81" t="str">
        <f t="shared" si="52"/>
        <v/>
      </c>
      <c r="M262" s="79" t="str">
        <f>IF(ISBLANK(E262),"",VLOOKUP(W262,CenterRateTable!A:C,3,FALSE))</f>
        <v/>
      </c>
      <c r="N262" s="80" t="str">
        <f t="shared" si="56"/>
        <v/>
      </c>
      <c r="O262" s="80" t="str">
        <f>IF(ISBLANK(E262),"",(VLOOKUP(X262,CenterRateTable!A:C,3,FALSE)*C262)+((VLOOKUP(X262,CenterRateTable!A:C,3,FALSE)/2*D262)))</f>
        <v/>
      </c>
      <c r="P262" s="81" t="str">
        <f t="shared" si="57"/>
        <v/>
      </c>
      <c r="Q262" s="80" t="str">
        <f t="shared" si="58"/>
        <v/>
      </c>
      <c r="R262" s="80" t="str">
        <f t="shared" si="53"/>
        <v/>
      </c>
      <c r="S262" s="81" t="str">
        <f t="shared" si="54"/>
        <v/>
      </c>
      <c r="T262" s="123" t="str">
        <f t="shared" si="59"/>
        <v/>
      </c>
      <c r="U262" s="124" t="str">
        <f t="shared" si="55"/>
        <v/>
      </c>
      <c r="V262" s="95"/>
      <c r="W262" s="15" t="str">
        <f t="shared" si="50"/>
        <v/>
      </c>
      <c r="X262" s="15" t="str">
        <f t="shared" si="51"/>
        <v/>
      </c>
    </row>
    <row r="263" spans="1:24" x14ac:dyDescent="0.25">
      <c r="A263" s="102"/>
      <c r="B263" s="18"/>
      <c r="C263" s="103"/>
      <c r="D263" s="103"/>
      <c r="E263" s="104"/>
      <c r="F263" s="136"/>
      <c r="G263" s="70" t="str">
        <f>IF(ISBLANK(E263),"",VLOOKUP(W263,CenterRateTable!A:C,2,FALSE))</f>
        <v/>
      </c>
      <c r="H263" s="71" t="str">
        <f t="shared" si="60"/>
        <v/>
      </c>
      <c r="I263" s="71" t="str">
        <f t="shared" si="61"/>
        <v/>
      </c>
      <c r="J263" s="71" t="str">
        <f t="shared" si="62"/>
        <v/>
      </c>
      <c r="K263" s="71" t="str">
        <f t="shared" si="63"/>
        <v/>
      </c>
      <c r="L263" s="81" t="str">
        <f t="shared" si="52"/>
        <v/>
      </c>
      <c r="M263" s="79" t="str">
        <f>IF(ISBLANK(E263),"",VLOOKUP(W263,CenterRateTable!A:C,3,FALSE))</f>
        <v/>
      </c>
      <c r="N263" s="80" t="str">
        <f t="shared" si="56"/>
        <v/>
      </c>
      <c r="O263" s="80" t="str">
        <f>IF(ISBLANK(E263),"",(VLOOKUP(X263,CenterRateTable!A:C,3,FALSE)*C263)+((VLOOKUP(X263,CenterRateTable!A:C,3,FALSE)/2*D263)))</f>
        <v/>
      </c>
      <c r="P263" s="81" t="str">
        <f t="shared" si="57"/>
        <v/>
      </c>
      <c r="Q263" s="80" t="str">
        <f t="shared" si="58"/>
        <v/>
      </c>
      <c r="R263" s="80" t="str">
        <f t="shared" si="53"/>
        <v/>
      </c>
      <c r="S263" s="81" t="str">
        <f t="shared" si="54"/>
        <v/>
      </c>
      <c r="T263" s="123" t="str">
        <f t="shared" si="59"/>
        <v/>
      </c>
      <c r="U263" s="124" t="str">
        <f t="shared" si="55"/>
        <v/>
      </c>
      <c r="V263" s="95"/>
      <c r="W263" s="15" t="str">
        <f t="shared" si="50"/>
        <v/>
      </c>
      <c r="X263" s="15" t="str">
        <f t="shared" si="51"/>
        <v/>
      </c>
    </row>
    <row r="264" spans="1:24" x14ac:dyDescent="0.25">
      <c r="A264" s="102"/>
      <c r="B264" s="18"/>
      <c r="C264" s="103"/>
      <c r="D264" s="103"/>
      <c r="E264" s="104"/>
      <c r="F264" s="136"/>
      <c r="G264" s="70" t="str">
        <f>IF(ISBLANK(E264),"",VLOOKUP(W264,CenterRateTable!A:C,2,FALSE))</f>
        <v/>
      </c>
      <c r="H264" s="71" t="str">
        <f t="shared" si="60"/>
        <v/>
      </c>
      <c r="I264" s="71" t="str">
        <f t="shared" si="61"/>
        <v/>
      </c>
      <c r="J264" s="71" t="str">
        <f t="shared" si="62"/>
        <v/>
      </c>
      <c r="K264" s="71" t="str">
        <f t="shared" si="63"/>
        <v/>
      </c>
      <c r="L264" s="81" t="str">
        <f t="shared" si="52"/>
        <v/>
      </c>
      <c r="M264" s="79" t="str">
        <f>IF(ISBLANK(E264),"",VLOOKUP(W264,CenterRateTable!A:C,3,FALSE))</f>
        <v/>
      </c>
      <c r="N264" s="80" t="str">
        <f t="shared" si="56"/>
        <v/>
      </c>
      <c r="O264" s="80" t="str">
        <f>IF(ISBLANK(E264),"",(VLOOKUP(X264,CenterRateTable!A:C,3,FALSE)*C264)+((VLOOKUP(X264,CenterRateTable!A:C,3,FALSE)/2*D264)))</f>
        <v/>
      </c>
      <c r="P264" s="81" t="str">
        <f t="shared" si="57"/>
        <v/>
      </c>
      <c r="Q264" s="80" t="str">
        <f t="shared" si="58"/>
        <v/>
      </c>
      <c r="R264" s="80" t="str">
        <f t="shared" si="53"/>
        <v/>
      </c>
      <c r="S264" s="81" t="str">
        <f t="shared" si="54"/>
        <v/>
      </c>
      <c r="T264" s="123" t="str">
        <f t="shared" si="59"/>
        <v/>
      </c>
      <c r="U264" s="124" t="str">
        <f t="shared" si="55"/>
        <v/>
      </c>
      <c r="V264" s="95"/>
      <c r="W264" s="15" t="str">
        <f t="shared" si="50"/>
        <v/>
      </c>
      <c r="X264" s="15" t="str">
        <f t="shared" si="51"/>
        <v/>
      </c>
    </row>
    <row r="265" spans="1:24" x14ac:dyDescent="0.25">
      <c r="A265" s="102"/>
      <c r="B265" s="18"/>
      <c r="C265" s="103"/>
      <c r="D265" s="103"/>
      <c r="E265" s="104"/>
      <c r="F265" s="136"/>
      <c r="G265" s="70" t="str">
        <f>IF(ISBLANK(E265),"",VLOOKUP(W265,CenterRateTable!A:C,2,FALSE))</f>
        <v/>
      </c>
      <c r="H265" s="71" t="str">
        <f t="shared" si="60"/>
        <v/>
      </c>
      <c r="I265" s="71" t="str">
        <f t="shared" si="61"/>
        <v/>
      </c>
      <c r="J265" s="71" t="str">
        <f t="shared" si="62"/>
        <v/>
      </c>
      <c r="K265" s="71" t="str">
        <f t="shared" si="63"/>
        <v/>
      </c>
      <c r="L265" s="81" t="str">
        <f t="shared" si="52"/>
        <v/>
      </c>
      <c r="M265" s="79" t="str">
        <f>IF(ISBLANK(E265),"",VLOOKUP(W265,CenterRateTable!A:C,3,FALSE))</f>
        <v/>
      </c>
      <c r="N265" s="80" t="str">
        <f t="shared" si="56"/>
        <v/>
      </c>
      <c r="O265" s="80" t="str">
        <f>IF(ISBLANK(E265),"",(VLOOKUP(X265,CenterRateTable!A:C,3,FALSE)*C265)+((VLOOKUP(X265,CenterRateTable!A:C,3,FALSE)/2*D265)))</f>
        <v/>
      </c>
      <c r="P265" s="81" t="str">
        <f t="shared" si="57"/>
        <v/>
      </c>
      <c r="Q265" s="80" t="str">
        <f t="shared" si="58"/>
        <v/>
      </c>
      <c r="R265" s="80" t="str">
        <f t="shared" si="53"/>
        <v/>
      </c>
      <c r="S265" s="81" t="str">
        <f t="shared" si="54"/>
        <v/>
      </c>
      <c r="T265" s="123" t="str">
        <f t="shared" si="59"/>
        <v/>
      </c>
      <c r="U265" s="124" t="str">
        <f t="shared" si="55"/>
        <v/>
      </c>
      <c r="V265" s="95"/>
      <c r="W265" s="15" t="str">
        <f t="shared" si="50"/>
        <v/>
      </c>
      <c r="X265" s="15" t="str">
        <f t="shared" si="51"/>
        <v/>
      </c>
    </row>
    <row r="266" spans="1:24" x14ac:dyDescent="0.25">
      <c r="A266" s="102"/>
      <c r="B266" s="18"/>
      <c r="C266" s="103"/>
      <c r="D266" s="103"/>
      <c r="E266" s="104"/>
      <c r="F266" s="136"/>
      <c r="G266" s="70" t="str">
        <f>IF(ISBLANK(E266),"",VLOOKUP(W266,CenterRateTable!A:C,2,FALSE))</f>
        <v/>
      </c>
      <c r="H266" s="71" t="str">
        <f t="shared" si="60"/>
        <v/>
      </c>
      <c r="I266" s="71" t="str">
        <f t="shared" si="61"/>
        <v/>
      </c>
      <c r="J266" s="71" t="str">
        <f t="shared" si="62"/>
        <v/>
      </c>
      <c r="K266" s="71" t="str">
        <f t="shared" si="63"/>
        <v/>
      </c>
      <c r="L266" s="81" t="str">
        <f t="shared" si="52"/>
        <v/>
      </c>
      <c r="M266" s="79" t="str">
        <f>IF(ISBLANK(E266),"",VLOOKUP(W266,CenterRateTable!A:C,3,FALSE))</f>
        <v/>
      </c>
      <c r="N266" s="80" t="str">
        <f t="shared" si="56"/>
        <v/>
      </c>
      <c r="O266" s="80" t="str">
        <f>IF(ISBLANK(E266),"",(VLOOKUP(X266,CenterRateTable!A:C,3,FALSE)*C266)+((VLOOKUP(X266,CenterRateTable!A:C,3,FALSE)/2*D266)))</f>
        <v/>
      </c>
      <c r="P266" s="81" t="str">
        <f t="shared" si="57"/>
        <v/>
      </c>
      <c r="Q266" s="80" t="str">
        <f t="shared" si="58"/>
        <v/>
      </c>
      <c r="R266" s="80" t="str">
        <f t="shared" si="53"/>
        <v/>
      </c>
      <c r="S266" s="81" t="str">
        <f t="shared" si="54"/>
        <v/>
      </c>
      <c r="T266" s="123" t="str">
        <f t="shared" si="59"/>
        <v/>
      </c>
      <c r="U266" s="124" t="str">
        <f t="shared" si="55"/>
        <v/>
      </c>
      <c r="V266" s="95"/>
      <c r="W266" s="15" t="str">
        <f t="shared" ref="W266:W301" si="64">IF(ISBLANK(E266),"",CONCATENATE($B$4,",",E266))</f>
        <v/>
      </c>
      <c r="X266" s="15" t="str">
        <f t="shared" ref="X266:X301" si="65">IF(ISBLANK(E266),"",CONCATENATE($B$4,",",E266,",",$I$4))</f>
        <v/>
      </c>
    </row>
    <row r="267" spans="1:24" x14ac:dyDescent="0.25">
      <c r="A267" s="102"/>
      <c r="B267" s="18"/>
      <c r="C267" s="103"/>
      <c r="D267" s="103"/>
      <c r="E267" s="104"/>
      <c r="F267" s="136"/>
      <c r="G267" s="70" t="str">
        <f>IF(ISBLANK(E267),"",VLOOKUP(W267,CenterRateTable!A:C,2,FALSE))</f>
        <v/>
      </c>
      <c r="H267" s="71" t="str">
        <f t="shared" si="60"/>
        <v/>
      </c>
      <c r="I267" s="71" t="str">
        <f t="shared" si="61"/>
        <v/>
      </c>
      <c r="J267" s="71" t="str">
        <f t="shared" si="62"/>
        <v/>
      </c>
      <c r="K267" s="71" t="str">
        <f t="shared" si="63"/>
        <v/>
      </c>
      <c r="L267" s="81" t="str">
        <f t="shared" ref="L267:L301" si="66">IF(ISBLANK(F267),"",K267-(K267*F267))</f>
        <v/>
      </c>
      <c r="M267" s="79" t="str">
        <f>IF(ISBLANK(E267),"",VLOOKUP(W267,CenterRateTable!A:C,3,FALSE))</f>
        <v/>
      </c>
      <c r="N267" s="80" t="str">
        <f t="shared" si="56"/>
        <v/>
      </c>
      <c r="O267" s="80" t="str">
        <f>IF(ISBLANK(E267),"",(VLOOKUP(X267,CenterRateTable!A:C,3,FALSE)*C267)+((VLOOKUP(X267,CenterRateTable!A:C,3,FALSE)/2*D267)))</f>
        <v/>
      </c>
      <c r="P267" s="81" t="str">
        <f t="shared" si="57"/>
        <v/>
      </c>
      <c r="Q267" s="80" t="str">
        <f t="shared" si="58"/>
        <v/>
      </c>
      <c r="R267" s="80" t="str">
        <f t="shared" ref="R267:R301" si="67">IF(ISBLANK(E267),"",N267+K267)</f>
        <v/>
      </c>
      <c r="S267" s="81" t="str">
        <f t="shared" ref="S267:S301" si="68">IF(ISBLANK(E267),"",IF(R267&gt;Q267,0,Q267-R267))</f>
        <v/>
      </c>
      <c r="T267" s="123" t="str">
        <f t="shared" si="59"/>
        <v/>
      </c>
      <c r="U267" s="124" t="str">
        <f t="shared" ref="U267:U301" si="69">IF(ISBLANK(E267),"",K267-L267+N267+O267)</f>
        <v/>
      </c>
      <c r="V267" s="95"/>
      <c r="W267" s="15" t="str">
        <f t="shared" si="64"/>
        <v/>
      </c>
      <c r="X267" s="15" t="str">
        <f t="shared" si="65"/>
        <v/>
      </c>
    </row>
    <row r="268" spans="1:24" x14ac:dyDescent="0.25">
      <c r="A268" s="102"/>
      <c r="B268" s="18"/>
      <c r="C268" s="103"/>
      <c r="D268" s="103"/>
      <c r="E268" s="104"/>
      <c r="F268" s="136"/>
      <c r="G268" s="70" t="str">
        <f>IF(ISBLANK(E268),"",VLOOKUP(W268,CenterRateTable!A:C,2,FALSE))</f>
        <v/>
      </c>
      <c r="H268" s="71" t="str">
        <f t="shared" si="60"/>
        <v/>
      </c>
      <c r="I268" s="71" t="str">
        <f t="shared" si="61"/>
        <v/>
      </c>
      <c r="J268" s="71" t="str">
        <f t="shared" si="62"/>
        <v/>
      </c>
      <c r="K268" s="71" t="str">
        <f t="shared" si="63"/>
        <v/>
      </c>
      <c r="L268" s="81" t="str">
        <f t="shared" si="66"/>
        <v/>
      </c>
      <c r="M268" s="79" t="str">
        <f>IF(ISBLANK(E268),"",VLOOKUP(W268,CenterRateTable!A:C,3,FALSE))</f>
        <v/>
      </c>
      <c r="N268" s="80" t="str">
        <f t="shared" si="56"/>
        <v/>
      </c>
      <c r="O268" s="80" t="str">
        <f>IF(ISBLANK(E268),"",(VLOOKUP(X268,CenterRateTable!A:C,3,FALSE)*C268)+((VLOOKUP(X268,CenterRateTable!A:C,3,FALSE)/2*D268)))</f>
        <v/>
      </c>
      <c r="P268" s="81" t="str">
        <f t="shared" si="57"/>
        <v/>
      </c>
      <c r="Q268" s="80" t="str">
        <f t="shared" si="58"/>
        <v/>
      </c>
      <c r="R268" s="80" t="str">
        <f t="shared" si="67"/>
        <v/>
      </c>
      <c r="S268" s="81" t="str">
        <f t="shared" si="68"/>
        <v/>
      </c>
      <c r="T268" s="123" t="str">
        <f t="shared" si="59"/>
        <v/>
      </c>
      <c r="U268" s="124" t="str">
        <f t="shared" si="69"/>
        <v/>
      </c>
      <c r="V268" s="95"/>
      <c r="W268" s="15" t="str">
        <f t="shared" si="64"/>
        <v/>
      </c>
      <c r="X268" s="15" t="str">
        <f t="shared" si="65"/>
        <v/>
      </c>
    </row>
    <row r="269" spans="1:24" x14ac:dyDescent="0.25">
      <c r="A269" s="102"/>
      <c r="B269" s="18"/>
      <c r="C269" s="103"/>
      <c r="D269" s="103"/>
      <c r="E269" s="104"/>
      <c r="F269" s="136"/>
      <c r="G269" s="70" t="str">
        <f>IF(ISBLANK(E269),"",VLOOKUP(W269,CenterRateTable!A:C,2,FALSE))</f>
        <v/>
      </c>
      <c r="H269" s="71" t="str">
        <f t="shared" si="60"/>
        <v/>
      </c>
      <c r="I269" s="71" t="str">
        <f t="shared" si="61"/>
        <v/>
      </c>
      <c r="J269" s="71" t="str">
        <f t="shared" si="62"/>
        <v/>
      </c>
      <c r="K269" s="71" t="str">
        <f t="shared" si="63"/>
        <v/>
      </c>
      <c r="L269" s="81" t="str">
        <f t="shared" si="66"/>
        <v/>
      </c>
      <c r="M269" s="79" t="str">
        <f>IF(ISBLANK(E269),"",VLOOKUP(W269,CenterRateTable!A:C,3,FALSE))</f>
        <v/>
      </c>
      <c r="N269" s="80" t="str">
        <f t="shared" si="56"/>
        <v/>
      </c>
      <c r="O269" s="80" t="str">
        <f>IF(ISBLANK(E269),"",(VLOOKUP(X269,CenterRateTable!A:C,3,FALSE)*C269)+((VLOOKUP(X269,CenterRateTable!A:C,3,FALSE)/2*D269)))</f>
        <v/>
      </c>
      <c r="P269" s="81" t="str">
        <f t="shared" si="57"/>
        <v/>
      </c>
      <c r="Q269" s="80" t="str">
        <f t="shared" si="58"/>
        <v/>
      </c>
      <c r="R269" s="80" t="str">
        <f t="shared" si="67"/>
        <v/>
      </c>
      <c r="S269" s="81" t="str">
        <f t="shared" si="68"/>
        <v/>
      </c>
      <c r="T269" s="123" t="str">
        <f t="shared" si="59"/>
        <v/>
      </c>
      <c r="U269" s="124" t="str">
        <f t="shared" si="69"/>
        <v/>
      </c>
      <c r="V269" s="95"/>
      <c r="W269" s="15" t="str">
        <f t="shared" si="64"/>
        <v/>
      </c>
      <c r="X269" s="15" t="str">
        <f t="shared" si="65"/>
        <v/>
      </c>
    </row>
    <row r="270" spans="1:24" x14ac:dyDescent="0.25">
      <c r="A270" s="102"/>
      <c r="B270" s="18"/>
      <c r="C270" s="103"/>
      <c r="D270" s="103"/>
      <c r="E270" s="104"/>
      <c r="F270" s="136"/>
      <c r="G270" s="70" t="str">
        <f>IF(ISBLANK(E270),"",VLOOKUP(W270,CenterRateTable!A:C,2,FALSE))</f>
        <v/>
      </c>
      <c r="H270" s="71" t="str">
        <f t="shared" si="60"/>
        <v/>
      </c>
      <c r="I270" s="71" t="str">
        <f t="shared" si="61"/>
        <v/>
      </c>
      <c r="J270" s="71" t="str">
        <f t="shared" si="62"/>
        <v/>
      </c>
      <c r="K270" s="71" t="str">
        <f t="shared" si="63"/>
        <v/>
      </c>
      <c r="L270" s="81" t="str">
        <f t="shared" si="66"/>
        <v/>
      </c>
      <c r="M270" s="79" t="str">
        <f>IF(ISBLANK(E270),"",VLOOKUP(W270,CenterRateTable!A:C,3,FALSE))</f>
        <v/>
      </c>
      <c r="N270" s="80" t="str">
        <f t="shared" si="56"/>
        <v/>
      </c>
      <c r="O270" s="80" t="str">
        <f>IF(ISBLANK(E270),"",(VLOOKUP(X270,CenterRateTable!A:C,3,FALSE)*C270)+((VLOOKUP(X270,CenterRateTable!A:C,3,FALSE)/2*D270)))</f>
        <v/>
      </c>
      <c r="P270" s="81" t="str">
        <f t="shared" si="57"/>
        <v/>
      </c>
      <c r="Q270" s="80" t="str">
        <f t="shared" si="58"/>
        <v/>
      </c>
      <c r="R270" s="80" t="str">
        <f t="shared" si="67"/>
        <v/>
      </c>
      <c r="S270" s="81" t="str">
        <f t="shared" si="68"/>
        <v/>
      </c>
      <c r="T270" s="123" t="str">
        <f t="shared" si="59"/>
        <v/>
      </c>
      <c r="U270" s="124" t="str">
        <f t="shared" si="69"/>
        <v/>
      </c>
      <c r="V270" s="95"/>
      <c r="W270" s="15" t="str">
        <f t="shared" si="64"/>
        <v/>
      </c>
      <c r="X270" s="15" t="str">
        <f t="shared" si="65"/>
        <v/>
      </c>
    </row>
    <row r="271" spans="1:24" x14ac:dyDescent="0.25">
      <c r="A271" s="102"/>
      <c r="B271" s="18"/>
      <c r="C271" s="103"/>
      <c r="D271" s="103"/>
      <c r="E271" s="104"/>
      <c r="F271" s="136"/>
      <c r="G271" s="70" t="str">
        <f>IF(ISBLANK(E271),"",VLOOKUP(W271,CenterRateTable!A:C,2,FALSE))</f>
        <v/>
      </c>
      <c r="H271" s="71" t="str">
        <f t="shared" si="60"/>
        <v/>
      </c>
      <c r="I271" s="71" t="str">
        <f t="shared" si="61"/>
        <v/>
      </c>
      <c r="J271" s="71" t="str">
        <f t="shared" si="62"/>
        <v/>
      </c>
      <c r="K271" s="71" t="str">
        <f t="shared" si="63"/>
        <v/>
      </c>
      <c r="L271" s="81" t="str">
        <f t="shared" si="66"/>
        <v/>
      </c>
      <c r="M271" s="79" t="str">
        <f>IF(ISBLANK(E271),"",VLOOKUP(W271,CenterRateTable!A:C,3,FALSE))</f>
        <v/>
      </c>
      <c r="N271" s="80" t="str">
        <f t="shared" si="56"/>
        <v/>
      </c>
      <c r="O271" s="80" t="str">
        <f>IF(ISBLANK(E271),"",(VLOOKUP(X271,CenterRateTable!A:C,3,FALSE)*C271)+((VLOOKUP(X271,CenterRateTable!A:C,3,FALSE)/2*D271)))</f>
        <v/>
      </c>
      <c r="P271" s="81" t="str">
        <f t="shared" si="57"/>
        <v/>
      </c>
      <c r="Q271" s="80" t="str">
        <f t="shared" si="58"/>
        <v/>
      </c>
      <c r="R271" s="80" t="str">
        <f t="shared" si="67"/>
        <v/>
      </c>
      <c r="S271" s="81" t="str">
        <f t="shared" si="68"/>
        <v/>
      </c>
      <c r="T271" s="123" t="str">
        <f t="shared" si="59"/>
        <v/>
      </c>
      <c r="U271" s="124" t="str">
        <f t="shared" si="69"/>
        <v/>
      </c>
      <c r="V271" s="95"/>
      <c r="W271" s="15" t="str">
        <f t="shared" si="64"/>
        <v/>
      </c>
      <c r="X271" s="15" t="str">
        <f t="shared" si="65"/>
        <v/>
      </c>
    </row>
    <row r="272" spans="1:24" x14ac:dyDescent="0.25">
      <c r="A272" s="102"/>
      <c r="B272" s="18"/>
      <c r="C272" s="103"/>
      <c r="D272" s="103"/>
      <c r="E272" s="104"/>
      <c r="F272" s="136"/>
      <c r="G272" s="70" t="str">
        <f>IF(ISBLANK(E272),"",VLOOKUP(W272,CenterRateTable!A:C,2,FALSE))</f>
        <v/>
      </c>
      <c r="H272" s="71" t="str">
        <f t="shared" si="60"/>
        <v/>
      </c>
      <c r="I272" s="71" t="str">
        <f t="shared" si="61"/>
        <v/>
      </c>
      <c r="J272" s="71" t="str">
        <f t="shared" si="62"/>
        <v/>
      </c>
      <c r="K272" s="71" t="str">
        <f t="shared" si="63"/>
        <v/>
      </c>
      <c r="L272" s="81" t="str">
        <f t="shared" si="66"/>
        <v/>
      </c>
      <c r="M272" s="79" t="str">
        <f>IF(ISBLANK(E272),"",VLOOKUP(W272,CenterRateTable!A:C,3,FALSE))</f>
        <v/>
      </c>
      <c r="N272" s="80" t="str">
        <f t="shared" si="56"/>
        <v/>
      </c>
      <c r="O272" s="80" t="str">
        <f>IF(ISBLANK(E272),"",(VLOOKUP(X272,CenterRateTable!A:C,3,FALSE)*C272)+((VLOOKUP(X272,CenterRateTable!A:C,3,FALSE)/2*D272)))</f>
        <v/>
      </c>
      <c r="P272" s="81" t="str">
        <f t="shared" si="57"/>
        <v/>
      </c>
      <c r="Q272" s="80" t="str">
        <f t="shared" si="58"/>
        <v/>
      </c>
      <c r="R272" s="80" t="str">
        <f t="shared" si="67"/>
        <v/>
      </c>
      <c r="S272" s="81" t="str">
        <f t="shared" si="68"/>
        <v/>
      </c>
      <c r="T272" s="123" t="str">
        <f t="shared" si="59"/>
        <v/>
      </c>
      <c r="U272" s="124" t="str">
        <f t="shared" si="69"/>
        <v/>
      </c>
      <c r="V272" s="95"/>
      <c r="W272" s="15" t="str">
        <f t="shared" si="64"/>
        <v/>
      </c>
      <c r="X272" s="15" t="str">
        <f t="shared" si="65"/>
        <v/>
      </c>
    </row>
    <row r="273" spans="1:24" x14ac:dyDescent="0.25">
      <c r="A273" s="102"/>
      <c r="B273" s="18"/>
      <c r="C273" s="103"/>
      <c r="D273" s="103"/>
      <c r="E273" s="104"/>
      <c r="F273" s="136"/>
      <c r="G273" s="70" t="str">
        <f>IF(ISBLANK(E273),"",VLOOKUP(W273,CenterRateTable!A:C,2,FALSE))</f>
        <v/>
      </c>
      <c r="H273" s="71" t="str">
        <f t="shared" si="60"/>
        <v/>
      </c>
      <c r="I273" s="71" t="str">
        <f t="shared" si="61"/>
        <v/>
      </c>
      <c r="J273" s="71" t="str">
        <f t="shared" si="62"/>
        <v/>
      </c>
      <c r="K273" s="71" t="str">
        <f t="shared" si="63"/>
        <v/>
      </c>
      <c r="L273" s="81" t="str">
        <f t="shared" si="66"/>
        <v/>
      </c>
      <c r="M273" s="79" t="str">
        <f>IF(ISBLANK(E273),"",VLOOKUP(W273,CenterRateTable!A:C,3,FALSE))</f>
        <v/>
      </c>
      <c r="N273" s="80" t="str">
        <f t="shared" si="56"/>
        <v/>
      </c>
      <c r="O273" s="80" t="str">
        <f>IF(ISBLANK(E273),"",(VLOOKUP(X273,CenterRateTable!A:C,3,FALSE)*C273)+((VLOOKUP(X273,CenterRateTable!A:C,3,FALSE)/2*D273)))</f>
        <v/>
      </c>
      <c r="P273" s="81" t="str">
        <f t="shared" si="57"/>
        <v/>
      </c>
      <c r="Q273" s="80" t="str">
        <f t="shared" si="58"/>
        <v/>
      </c>
      <c r="R273" s="80" t="str">
        <f t="shared" si="67"/>
        <v/>
      </c>
      <c r="S273" s="81" t="str">
        <f t="shared" si="68"/>
        <v/>
      </c>
      <c r="T273" s="123" t="str">
        <f t="shared" si="59"/>
        <v/>
      </c>
      <c r="U273" s="124" t="str">
        <f t="shared" si="69"/>
        <v/>
      </c>
      <c r="V273" s="95"/>
      <c r="W273" s="15" t="str">
        <f t="shared" si="64"/>
        <v/>
      </c>
      <c r="X273" s="15" t="str">
        <f t="shared" si="65"/>
        <v/>
      </c>
    </row>
    <row r="274" spans="1:24" x14ac:dyDescent="0.25">
      <c r="A274" s="102"/>
      <c r="B274" s="18"/>
      <c r="C274" s="103"/>
      <c r="D274" s="103"/>
      <c r="E274" s="104"/>
      <c r="F274" s="136"/>
      <c r="G274" s="70" t="str">
        <f>IF(ISBLANK(E274),"",VLOOKUP(W274,CenterRateTable!A:C,2,FALSE))</f>
        <v/>
      </c>
      <c r="H274" s="71" t="str">
        <f t="shared" si="60"/>
        <v/>
      </c>
      <c r="I274" s="71" t="str">
        <f t="shared" si="61"/>
        <v/>
      </c>
      <c r="J274" s="71" t="str">
        <f t="shared" si="62"/>
        <v/>
      </c>
      <c r="K274" s="71" t="str">
        <f t="shared" si="63"/>
        <v/>
      </c>
      <c r="L274" s="81" t="str">
        <f t="shared" si="66"/>
        <v/>
      </c>
      <c r="M274" s="79" t="str">
        <f>IF(ISBLANK(E274),"",VLOOKUP(W274,CenterRateTable!A:C,3,FALSE))</f>
        <v/>
      </c>
      <c r="N274" s="80" t="str">
        <f t="shared" si="56"/>
        <v/>
      </c>
      <c r="O274" s="80" t="str">
        <f>IF(ISBLANK(E274),"",(VLOOKUP(X274,CenterRateTable!A:C,3,FALSE)*C274)+((VLOOKUP(X274,CenterRateTable!A:C,3,FALSE)/2*D274)))</f>
        <v/>
      </c>
      <c r="P274" s="81" t="str">
        <f t="shared" si="57"/>
        <v/>
      </c>
      <c r="Q274" s="80" t="str">
        <f t="shared" si="58"/>
        <v/>
      </c>
      <c r="R274" s="80" t="str">
        <f t="shared" si="67"/>
        <v/>
      </c>
      <c r="S274" s="81" t="str">
        <f>IF(ISBLANK(E274),"",IF(R274&gt;Q274,0,Q274-R274))</f>
        <v/>
      </c>
      <c r="T274" s="123" t="str">
        <f t="shared" si="59"/>
        <v/>
      </c>
      <c r="U274" s="124" t="str">
        <f t="shared" si="69"/>
        <v/>
      </c>
      <c r="V274" s="95"/>
      <c r="W274" s="15" t="str">
        <f t="shared" si="64"/>
        <v/>
      </c>
      <c r="X274" s="15" t="str">
        <f t="shared" si="65"/>
        <v/>
      </c>
    </row>
    <row r="275" spans="1:24" x14ac:dyDescent="0.25">
      <c r="A275" s="102"/>
      <c r="B275" s="18"/>
      <c r="C275" s="103"/>
      <c r="D275" s="103"/>
      <c r="E275" s="104"/>
      <c r="F275" s="136"/>
      <c r="G275" s="70" t="str">
        <f>IF(ISBLANK(E275),"",VLOOKUP(W275,CenterRateTable!A:C,2,FALSE))</f>
        <v/>
      </c>
      <c r="H275" s="71" t="str">
        <f t="shared" si="60"/>
        <v/>
      </c>
      <c r="I275" s="71" t="str">
        <f t="shared" si="61"/>
        <v/>
      </c>
      <c r="J275" s="71" t="str">
        <f t="shared" si="62"/>
        <v/>
      </c>
      <c r="K275" s="71" t="str">
        <f t="shared" si="63"/>
        <v/>
      </c>
      <c r="L275" s="81" t="str">
        <f t="shared" si="66"/>
        <v/>
      </c>
      <c r="M275" s="79" t="str">
        <f>IF(ISBLANK(E275),"",VLOOKUP(W275,CenterRateTable!A:C,3,FALSE))</f>
        <v/>
      </c>
      <c r="N275" s="80" t="str">
        <f t="shared" ref="N275:N301" si="70">IF(ISBLANK(E275),"",((M275-G275)*C275)+(((M275-G275)/2)*D275))</f>
        <v/>
      </c>
      <c r="O275" s="80" t="str">
        <f>IF(ISBLANK(E275),"",(VLOOKUP(X275,CenterRateTable!A:C,3,FALSE)*C275)+((VLOOKUP(X275,CenterRateTable!A:C,3,FALSE)/2*D275)))</f>
        <v/>
      </c>
      <c r="P275" s="81" t="str">
        <f t="shared" ref="P275:P301" si="71">IF(ISBLANK(E275),"",N275+O275)</f>
        <v/>
      </c>
      <c r="Q275" s="80" t="str">
        <f t="shared" ref="Q275:Q301" si="72">IF(ISBLANK(E275),"",(C275*IF(E275="Infant",$K$3,IF(E275="Toddler",$K$4,IF(E275="Preschool",$K$5,IF(E275="School",$K$6,"")))))+(D275*IF(E275="Infant",$K$3,IF(E275="Toddler",$K$4,IF(E275="Preschool",$K$5,IF(E275="School",$K$6,""))))/2))</f>
        <v/>
      </c>
      <c r="R275" s="80" t="str">
        <f t="shared" si="67"/>
        <v/>
      </c>
      <c r="S275" s="81" t="str">
        <f t="shared" si="68"/>
        <v/>
      </c>
      <c r="T275" s="123" t="str">
        <f t="shared" ref="T275:T301" si="73">IF(ISBLANK(E275),"",S275+L275)</f>
        <v/>
      </c>
      <c r="U275" s="124" t="str">
        <f t="shared" si="69"/>
        <v/>
      </c>
      <c r="V275" s="95"/>
      <c r="W275" s="15" t="str">
        <f t="shared" si="64"/>
        <v/>
      </c>
      <c r="X275" s="15" t="str">
        <f t="shared" si="65"/>
        <v/>
      </c>
    </row>
    <row r="276" spans="1:24" x14ac:dyDescent="0.25">
      <c r="A276" s="102"/>
      <c r="B276" s="18"/>
      <c r="C276" s="103"/>
      <c r="D276" s="103"/>
      <c r="E276" s="104"/>
      <c r="F276" s="136"/>
      <c r="G276" s="70" t="str">
        <f>IF(ISBLANK(E276),"",VLOOKUP(W276,CenterRateTable!A:C,2,FALSE))</f>
        <v/>
      </c>
      <c r="H276" s="71" t="str">
        <f t="shared" si="60"/>
        <v/>
      </c>
      <c r="I276" s="71" t="str">
        <f t="shared" si="61"/>
        <v/>
      </c>
      <c r="J276" s="71" t="str">
        <f t="shared" si="62"/>
        <v/>
      </c>
      <c r="K276" s="71" t="str">
        <f t="shared" si="63"/>
        <v/>
      </c>
      <c r="L276" s="81" t="str">
        <f t="shared" si="66"/>
        <v/>
      </c>
      <c r="M276" s="79" t="str">
        <f>IF(ISBLANK(E276),"",VLOOKUP(W276,CenterRateTable!A:C,3,FALSE))</f>
        <v/>
      </c>
      <c r="N276" s="80" t="str">
        <f t="shared" si="70"/>
        <v/>
      </c>
      <c r="O276" s="80" t="str">
        <f>IF(ISBLANK(E276),"",(VLOOKUP(X276,CenterRateTable!A:C,3,FALSE)*C276)+((VLOOKUP(X276,CenterRateTable!A:C,3,FALSE)/2*D276)))</f>
        <v/>
      </c>
      <c r="P276" s="81" t="str">
        <f t="shared" si="71"/>
        <v/>
      </c>
      <c r="Q276" s="80" t="str">
        <f t="shared" si="72"/>
        <v/>
      </c>
      <c r="R276" s="80" t="str">
        <f t="shared" si="67"/>
        <v/>
      </c>
      <c r="S276" s="81" t="str">
        <f t="shared" si="68"/>
        <v/>
      </c>
      <c r="T276" s="123" t="str">
        <f t="shared" si="73"/>
        <v/>
      </c>
      <c r="U276" s="124" t="str">
        <f t="shared" si="69"/>
        <v/>
      </c>
      <c r="V276" s="95"/>
      <c r="W276" s="15" t="str">
        <f t="shared" si="64"/>
        <v/>
      </c>
      <c r="X276" s="15" t="str">
        <f t="shared" si="65"/>
        <v/>
      </c>
    </row>
    <row r="277" spans="1:24" x14ac:dyDescent="0.25">
      <c r="A277" s="102"/>
      <c r="B277" s="18"/>
      <c r="C277" s="103"/>
      <c r="D277" s="103"/>
      <c r="E277" s="104"/>
      <c r="F277" s="136"/>
      <c r="G277" s="70" t="str">
        <f>IF(ISBLANK(E277),"",VLOOKUP(W277,CenterRateTable!A:C,2,FALSE))</f>
        <v/>
      </c>
      <c r="H277" s="71" t="str">
        <f t="shared" si="60"/>
        <v/>
      </c>
      <c r="I277" s="71" t="str">
        <f t="shared" si="61"/>
        <v/>
      </c>
      <c r="J277" s="71" t="str">
        <f t="shared" si="62"/>
        <v/>
      </c>
      <c r="K277" s="71" t="str">
        <f t="shared" si="63"/>
        <v/>
      </c>
      <c r="L277" s="81" t="str">
        <f t="shared" si="66"/>
        <v/>
      </c>
      <c r="M277" s="79" t="str">
        <f>IF(ISBLANK(E277),"",VLOOKUP(W277,CenterRateTable!A:C,3,FALSE))</f>
        <v/>
      </c>
      <c r="N277" s="80" t="str">
        <f t="shared" si="70"/>
        <v/>
      </c>
      <c r="O277" s="80" t="str">
        <f>IF(ISBLANK(E277),"",(VLOOKUP(X277,CenterRateTable!A:C,3,FALSE)*C277)+((VLOOKUP(X277,CenterRateTable!A:C,3,FALSE)/2*D277)))</f>
        <v/>
      </c>
      <c r="P277" s="81" t="str">
        <f t="shared" si="71"/>
        <v/>
      </c>
      <c r="Q277" s="80" t="str">
        <f t="shared" si="72"/>
        <v/>
      </c>
      <c r="R277" s="80" t="str">
        <f t="shared" si="67"/>
        <v/>
      </c>
      <c r="S277" s="81" t="str">
        <f t="shared" si="68"/>
        <v/>
      </c>
      <c r="T277" s="123" t="str">
        <f t="shared" si="73"/>
        <v/>
      </c>
      <c r="U277" s="124" t="str">
        <f t="shared" si="69"/>
        <v/>
      </c>
      <c r="V277" s="95"/>
      <c r="W277" s="15" t="str">
        <f t="shared" si="64"/>
        <v/>
      </c>
      <c r="X277" s="15" t="str">
        <f t="shared" si="65"/>
        <v/>
      </c>
    </row>
    <row r="278" spans="1:24" x14ac:dyDescent="0.25">
      <c r="A278" s="102"/>
      <c r="B278" s="18"/>
      <c r="C278" s="103"/>
      <c r="D278" s="103"/>
      <c r="E278" s="104"/>
      <c r="F278" s="136"/>
      <c r="G278" s="70" t="str">
        <f>IF(ISBLANK(E278),"",VLOOKUP(W278,CenterRateTable!A:C,2,FALSE))</f>
        <v/>
      </c>
      <c r="H278" s="71" t="str">
        <f t="shared" si="60"/>
        <v/>
      </c>
      <c r="I278" s="71" t="str">
        <f t="shared" si="61"/>
        <v/>
      </c>
      <c r="J278" s="71" t="str">
        <f t="shared" si="62"/>
        <v/>
      </c>
      <c r="K278" s="71" t="str">
        <f t="shared" si="63"/>
        <v/>
      </c>
      <c r="L278" s="81" t="str">
        <f t="shared" si="66"/>
        <v/>
      </c>
      <c r="M278" s="79" t="str">
        <f>IF(ISBLANK(E278),"",VLOOKUP(W278,CenterRateTable!A:C,3,FALSE))</f>
        <v/>
      </c>
      <c r="N278" s="80" t="str">
        <f t="shared" si="70"/>
        <v/>
      </c>
      <c r="O278" s="80" t="str">
        <f>IF(ISBLANK(E278),"",(VLOOKUP(X278,CenterRateTable!A:C,3,FALSE)*C278)+((VLOOKUP(X278,CenterRateTable!A:C,3,FALSE)/2*D278)))</f>
        <v/>
      </c>
      <c r="P278" s="81" t="str">
        <f t="shared" si="71"/>
        <v/>
      </c>
      <c r="Q278" s="80" t="str">
        <f t="shared" si="72"/>
        <v/>
      </c>
      <c r="R278" s="80" t="str">
        <f t="shared" si="67"/>
        <v/>
      </c>
      <c r="S278" s="81" t="str">
        <f t="shared" si="68"/>
        <v/>
      </c>
      <c r="T278" s="123" t="str">
        <f t="shared" si="73"/>
        <v/>
      </c>
      <c r="U278" s="124" t="str">
        <f t="shared" si="69"/>
        <v/>
      </c>
      <c r="V278" s="95"/>
      <c r="W278" s="15" t="str">
        <f t="shared" si="64"/>
        <v/>
      </c>
      <c r="X278" s="15" t="str">
        <f t="shared" si="65"/>
        <v/>
      </c>
    </row>
    <row r="279" spans="1:24" x14ac:dyDescent="0.25">
      <c r="A279" s="102"/>
      <c r="B279" s="18"/>
      <c r="C279" s="103"/>
      <c r="D279" s="103"/>
      <c r="E279" s="104"/>
      <c r="F279" s="136"/>
      <c r="G279" s="70" t="str">
        <f>IF(ISBLANK(E279),"",VLOOKUP(W279,CenterRateTable!A:C,2,FALSE))</f>
        <v/>
      </c>
      <c r="H279" s="71" t="str">
        <f t="shared" si="60"/>
        <v/>
      </c>
      <c r="I279" s="71" t="str">
        <f t="shared" si="61"/>
        <v/>
      </c>
      <c r="J279" s="71" t="str">
        <f t="shared" si="62"/>
        <v/>
      </c>
      <c r="K279" s="71" t="str">
        <f t="shared" si="63"/>
        <v/>
      </c>
      <c r="L279" s="81" t="str">
        <f t="shared" si="66"/>
        <v/>
      </c>
      <c r="M279" s="79" t="str">
        <f>IF(ISBLANK(E279),"",VLOOKUP(W279,CenterRateTable!A:C,3,FALSE))</f>
        <v/>
      </c>
      <c r="N279" s="80" t="str">
        <f t="shared" si="70"/>
        <v/>
      </c>
      <c r="O279" s="80" t="str">
        <f>IF(ISBLANK(E279),"",(VLOOKUP(X279,CenterRateTable!A:C,3,FALSE)*C279)+((VLOOKUP(X279,CenterRateTable!A:C,3,FALSE)/2*D279)))</f>
        <v/>
      </c>
      <c r="P279" s="81" t="str">
        <f t="shared" si="71"/>
        <v/>
      </c>
      <c r="Q279" s="80" t="str">
        <f t="shared" si="72"/>
        <v/>
      </c>
      <c r="R279" s="80" t="str">
        <f t="shared" si="67"/>
        <v/>
      </c>
      <c r="S279" s="81" t="str">
        <f t="shared" si="68"/>
        <v/>
      </c>
      <c r="T279" s="123" t="str">
        <f t="shared" si="73"/>
        <v/>
      </c>
      <c r="U279" s="124" t="str">
        <f t="shared" si="69"/>
        <v/>
      </c>
      <c r="V279" s="95"/>
      <c r="W279" s="15" t="str">
        <f t="shared" si="64"/>
        <v/>
      </c>
      <c r="X279" s="15" t="str">
        <f t="shared" si="65"/>
        <v/>
      </c>
    </row>
    <row r="280" spans="1:24" x14ac:dyDescent="0.25">
      <c r="A280" s="102"/>
      <c r="B280" s="18"/>
      <c r="C280" s="103"/>
      <c r="D280" s="103"/>
      <c r="E280" s="104"/>
      <c r="F280" s="136"/>
      <c r="G280" s="70" t="str">
        <f>IF(ISBLANK(E280),"",VLOOKUP(W280,CenterRateTable!A:C,2,FALSE))</f>
        <v/>
      </c>
      <c r="H280" s="71" t="str">
        <f t="shared" si="60"/>
        <v/>
      </c>
      <c r="I280" s="71" t="str">
        <f t="shared" si="61"/>
        <v/>
      </c>
      <c r="J280" s="71" t="str">
        <f t="shared" si="62"/>
        <v/>
      </c>
      <c r="K280" s="71" t="str">
        <f t="shared" si="63"/>
        <v/>
      </c>
      <c r="L280" s="81" t="str">
        <f t="shared" si="66"/>
        <v/>
      </c>
      <c r="M280" s="79" t="str">
        <f>IF(ISBLANK(E280),"",VLOOKUP(W280,CenterRateTable!A:C,3,FALSE))</f>
        <v/>
      </c>
      <c r="N280" s="80" t="str">
        <f t="shared" si="70"/>
        <v/>
      </c>
      <c r="O280" s="80" t="str">
        <f>IF(ISBLANK(E280),"",(VLOOKUP(X280,CenterRateTable!A:C,3,FALSE)*C280)+((VLOOKUP(X280,CenterRateTable!A:C,3,FALSE)/2*D280)))</f>
        <v/>
      </c>
      <c r="P280" s="81" t="str">
        <f t="shared" si="71"/>
        <v/>
      </c>
      <c r="Q280" s="80" t="str">
        <f t="shared" si="72"/>
        <v/>
      </c>
      <c r="R280" s="80" t="str">
        <f t="shared" si="67"/>
        <v/>
      </c>
      <c r="S280" s="81" t="str">
        <f t="shared" si="68"/>
        <v/>
      </c>
      <c r="T280" s="123" t="str">
        <f t="shared" si="73"/>
        <v/>
      </c>
      <c r="U280" s="124" t="str">
        <f t="shared" si="69"/>
        <v/>
      </c>
      <c r="V280" s="95"/>
      <c r="W280" s="15" t="str">
        <f t="shared" si="64"/>
        <v/>
      </c>
      <c r="X280" s="15" t="str">
        <f t="shared" si="65"/>
        <v/>
      </c>
    </row>
    <row r="281" spans="1:24" x14ac:dyDescent="0.25">
      <c r="A281" s="102"/>
      <c r="B281" s="18"/>
      <c r="C281" s="103"/>
      <c r="D281" s="103"/>
      <c r="E281" s="104"/>
      <c r="F281" s="136"/>
      <c r="G281" s="70" t="str">
        <f>IF(ISBLANK(E281),"",VLOOKUP(W281,CenterRateTable!A:C,2,FALSE))</f>
        <v/>
      </c>
      <c r="H281" s="71" t="str">
        <f t="shared" si="60"/>
        <v/>
      </c>
      <c r="I281" s="71" t="str">
        <f t="shared" si="61"/>
        <v/>
      </c>
      <c r="J281" s="71" t="str">
        <f t="shared" si="62"/>
        <v/>
      </c>
      <c r="K281" s="71" t="str">
        <f t="shared" si="63"/>
        <v/>
      </c>
      <c r="L281" s="81" t="str">
        <f t="shared" si="66"/>
        <v/>
      </c>
      <c r="M281" s="79" t="str">
        <f>IF(ISBLANK(E281),"",VLOOKUP(W281,CenterRateTable!A:C,3,FALSE))</f>
        <v/>
      </c>
      <c r="N281" s="80" t="str">
        <f t="shared" si="70"/>
        <v/>
      </c>
      <c r="O281" s="80" t="str">
        <f>IF(ISBLANK(E281),"",(VLOOKUP(X281,CenterRateTable!A:C,3,FALSE)*C281)+((VLOOKUP(X281,CenterRateTable!A:C,3,FALSE)/2*D281)))</f>
        <v/>
      </c>
      <c r="P281" s="81" t="str">
        <f t="shared" si="71"/>
        <v/>
      </c>
      <c r="Q281" s="80" t="str">
        <f t="shared" si="72"/>
        <v/>
      </c>
      <c r="R281" s="80" t="str">
        <f t="shared" si="67"/>
        <v/>
      </c>
      <c r="S281" s="81" t="str">
        <f t="shared" si="68"/>
        <v/>
      </c>
      <c r="T281" s="123" t="str">
        <f t="shared" si="73"/>
        <v/>
      </c>
      <c r="U281" s="124" t="str">
        <f t="shared" si="69"/>
        <v/>
      </c>
      <c r="V281" s="95"/>
      <c r="W281" s="15" t="str">
        <f t="shared" si="64"/>
        <v/>
      </c>
      <c r="X281" s="15" t="str">
        <f t="shared" si="65"/>
        <v/>
      </c>
    </row>
    <row r="282" spans="1:24" x14ac:dyDescent="0.25">
      <c r="A282" s="102"/>
      <c r="B282" s="18"/>
      <c r="C282" s="103"/>
      <c r="D282" s="103"/>
      <c r="E282" s="104"/>
      <c r="F282" s="136"/>
      <c r="G282" s="70" t="str">
        <f>IF(ISBLANK(E282),"",VLOOKUP(W282,CenterRateTable!A:C,2,FALSE))</f>
        <v/>
      </c>
      <c r="H282" s="71" t="str">
        <f t="shared" si="60"/>
        <v/>
      </c>
      <c r="I282" s="71" t="str">
        <f t="shared" si="61"/>
        <v/>
      </c>
      <c r="J282" s="71" t="str">
        <f t="shared" si="62"/>
        <v/>
      </c>
      <c r="K282" s="71" t="str">
        <f t="shared" si="63"/>
        <v/>
      </c>
      <c r="L282" s="81" t="str">
        <f t="shared" si="66"/>
        <v/>
      </c>
      <c r="M282" s="79" t="str">
        <f>IF(ISBLANK(E282),"",VLOOKUP(W282,CenterRateTable!A:C,3,FALSE))</f>
        <v/>
      </c>
      <c r="N282" s="80" t="str">
        <f t="shared" si="70"/>
        <v/>
      </c>
      <c r="O282" s="80" t="str">
        <f>IF(ISBLANK(E282),"",(VLOOKUP(X282,CenterRateTable!A:C,3,FALSE)*C282)+((VLOOKUP(X282,CenterRateTable!A:C,3,FALSE)/2*D282)))</f>
        <v/>
      </c>
      <c r="P282" s="81" t="str">
        <f t="shared" si="71"/>
        <v/>
      </c>
      <c r="Q282" s="80" t="str">
        <f t="shared" si="72"/>
        <v/>
      </c>
      <c r="R282" s="80" t="str">
        <f t="shared" si="67"/>
        <v/>
      </c>
      <c r="S282" s="81" t="str">
        <f t="shared" si="68"/>
        <v/>
      </c>
      <c r="T282" s="123" t="str">
        <f t="shared" si="73"/>
        <v/>
      </c>
      <c r="U282" s="124" t="str">
        <f t="shared" si="69"/>
        <v/>
      </c>
      <c r="V282" s="95"/>
      <c r="W282" s="15" t="str">
        <f t="shared" si="64"/>
        <v/>
      </c>
      <c r="X282" s="15" t="str">
        <f t="shared" si="65"/>
        <v/>
      </c>
    </row>
    <row r="283" spans="1:24" x14ac:dyDescent="0.25">
      <c r="A283" s="102"/>
      <c r="B283" s="18"/>
      <c r="C283" s="103"/>
      <c r="D283" s="103"/>
      <c r="E283" s="104"/>
      <c r="F283" s="136"/>
      <c r="G283" s="70" t="str">
        <f>IF(ISBLANK(E283),"",VLOOKUP(W283,CenterRateTable!A:C,2,FALSE))</f>
        <v/>
      </c>
      <c r="H283" s="71" t="str">
        <f t="shared" si="60"/>
        <v/>
      </c>
      <c r="I283" s="71" t="str">
        <f t="shared" si="61"/>
        <v/>
      </c>
      <c r="J283" s="71" t="str">
        <f t="shared" si="62"/>
        <v/>
      </c>
      <c r="K283" s="71" t="str">
        <f t="shared" si="63"/>
        <v/>
      </c>
      <c r="L283" s="81" t="str">
        <f t="shared" si="66"/>
        <v/>
      </c>
      <c r="M283" s="79" t="str">
        <f>IF(ISBLANK(E283),"",VLOOKUP(W283,CenterRateTable!A:C,3,FALSE))</f>
        <v/>
      </c>
      <c r="N283" s="80" t="str">
        <f t="shared" si="70"/>
        <v/>
      </c>
      <c r="O283" s="80" t="str">
        <f>IF(ISBLANK(E283),"",(VLOOKUP(X283,CenterRateTable!A:C,3,FALSE)*C283)+((VLOOKUP(X283,CenterRateTable!A:C,3,FALSE)/2*D283)))</f>
        <v/>
      </c>
      <c r="P283" s="81" t="str">
        <f t="shared" si="71"/>
        <v/>
      </c>
      <c r="Q283" s="80" t="str">
        <f t="shared" si="72"/>
        <v/>
      </c>
      <c r="R283" s="80" t="str">
        <f t="shared" si="67"/>
        <v/>
      </c>
      <c r="S283" s="81" t="str">
        <f t="shared" si="68"/>
        <v/>
      </c>
      <c r="T283" s="123" t="str">
        <f t="shared" si="73"/>
        <v/>
      </c>
      <c r="U283" s="124" t="str">
        <f t="shared" si="69"/>
        <v/>
      </c>
      <c r="V283" s="95"/>
      <c r="W283" s="15" t="str">
        <f t="shared" si="64"/>
        <v/>
      </c>
      <c r="X283" s="15" t="str">
        <f t="shared" si="65"/>
        <v/>
      </c>
    </row>
    <row r="284" spans="1:24" x14ac:dyDescent="0.25">
      <c r="A284" s="102"/>
      <c r="B284" s="18"/>
      <c r="C284" s="103"/>
      <c r="D284" s="103"/>
      <c r="E284" s="104"/>
      <c r="F284" s="136"/>
      <c r="G284" s="70" t="str">
        <f>IF(ISBLANK(E284),"",VLOOKUP(W284,CenterRateTable!A:C,2,FALSE))</f>
        <v/>
      </c>
      <c r="H284" s="71" t="str">
        <f t="shared" si="60"/>
        <v/>
      </c>
      <c r="I284" s="71" t="str">
        <f t="shared" si="61"/>
        <v/>
      </c>
      <c r="J284" s="71" t="str">
        <f t="shared" si="62"/>
        <v/>
      </c>
      <c r="K284" s="71" t="str">
        <f t="shared" si="63"/>
        <v/>
      </c>
      <c r="L284" s="81" t="str">
        <f t="shared" si="66"/>
        <v/>
      </c>
      <c r="M284" s="79" t="str">
        <f>IF(ISBLANK(E284),"",VLOOKUP(W284,CenterRateTable!A:C,3,FALSE))</f>
        <v/>
      </c>
      <c r="N284" s="80" t="str">
        <f t="shared" si="70"/>
        <v/>
      </c>
      <c r="O284" s="80" t="str">
        <f>IF(ISBLANK(E284),"",(VLOOKUP(X284,CenterRateTable!A:C,3,FALSE)*C284)+((VLOOKUP(X284,CenterRateTable!A:C,3,FALSE)/2*D284)))</f>
        <v/>
      </c>
      <c r="P284" s="81" t="str">
        <f t="shared" si="71"/>
        <v/>
      </c>
      <c r="Q284" s="80" t="str">
        <f t="shared" si="72"/>
        <v/>
      </c>
      <c r="R284" s="80" t="str">
        <f t="shared" si="67"/>
        <v/>
      </c>
      <c r="S284" s="81" t="str">
        <f t="shared" si="68"/>
        <v/>
      </c>
      <c r="T284" s="123" t="str">
        <f t="shared" si="73"/>
        <v/>
      </c>
      <c r="U284" s="124" t="str">
        <f t="shared" si="69"/>
        <v/>
      </c>
      <c r="V284" s="95"/>
      <c r="W284" s="15" t="str">
        <f t="shared" si="64"/>
        <v/>
      </c>
      <c r="X284" s="15" t="str">
        <f t="shared" si="65"/>
        <v/>
      </c>
    </row>
    <row r="285" spans="1:24" x14ac:dyDescent="0.25">
      <c r="A285" s="102"/>
      <c r="B285" s="18"/>
      <c r="C285" s="103"/>
      <c r="D285" s="103"/>
      <c r="E285" s="104"/>
      <c r="F285" s="136"/>
      <c r="G285" s="70" t="str">
        <f>IF(ISBLANK(E285),"",VLOOKUP(W285,CenterRateTable!A:C,2,FALSE))</f>
        <v/>
      </c>
      <c r="H285" s="71" t="str">
        <f t="shared" si="60"/>
        <v/>
      </c>
      <c r="I285" s="71" t="str">
        <f t="shared" si="61"/>
        <v/>
      </c>
      <c r="J285" s="71" t="str">
        <f t="shared" si="62"/>
        <v/>
      </c>
      <c r="K285" s="71" t="str">
        <f t="shared" si="63"/>
        <v/>
      </c>
      <c r="L285" s="81" t="str">
        <f t="shared" si="66"/>
        <v/>
      </c>
      <c r="M285" s="79" t="str">
        <f>IF(ISBLANK(E285),"",VLOOKUP(W285,CenterRateTable!A:C,3,FALSE))</f>
        <v/>
      </c>
      <c r="N285" s="80" t="str">
        <f t="shared" si="70"/>
        <v/>
      </c>
      <c r="O285" s="80" t="str">
        <f>IF(ISBLANK(E285),"",(VLOOKUP(X285,CenterRateTable!A:C,3,FALSE)*C285)+((VLOOKUP(X285,CenterRateTable!A:C,3,FALSE)/2*D285)))</f>
        <v/>
      </c>
      <c r="P285" s="81" t="str">
        <f t="shared" si="71"/>
        <v/>
      </c>
      <c r="Q285" s="80" t="str">
        <f t="shared" si="72"/>
        <v/>
      </c>
      <c r="R285" s="80" t="str">
        <f t="shared" si="67"/>
        <v/>
      </c>
      <c r="S285" s="81" t="str">
        <f t="shared" si="68"/>
        <v/>
      </c>
      <c r="T285" s="123" t="str">
        <f t="shared" si="73"/>
        <v/>
      </c>
      <c r="U285" s="124" t="str">
        <f t="shared" si="69"/>
        <v/>
      </c>
      <c r="V285" s="95"/>
      <c r="W285" s="15" t="str">
        <f t="shared" si="64"/>
        <v/>
      </c>
      <c r="X285" s="15" t="str">
        <f t="shared" si="65"/>
        <v/>
      </c>
    </row>
    <row r="286" spans="1:24" x14ac:dyDescent="0.25">
      <c r="A286" s="102"/>
      <c r="B286" s="18"/>
      <c r="C286" s="103"/>
      <c r="D286" s="103"/>
      <c r="E286" s="104"/>
      <c r="F286" s="136"/>
      <c r="G286" s="70" t="str">
        <f>IF(ISBLANK(E286),"",VLOOKUP(W286,CenterRateTable!A:C,2,FALSE))</f>
        <v/>
      </c>
      <c r="H286" s="71" t="str">
        <f t="shared" si="60"/>
        <v/>
      </c>
      <c r="I286" s="71" t="str">
        <f t="shared" si="61"/>
        <v/>
      </c>
      <c r="J286" s="71" t="str">
        <f t="shared" si="62"/>
        <v/>
      </c>
      <c r="K286" s="71" t="str">
        <f t="shared" si="63"/>
        <v/>
      </c>
      <c r="L286" s="81" t="str">
        <f t="shared" si="66"/>
        <v/>
      </c>
      <c r="M286" s="79" t="str">
        <f>IF(ISBLANK(E286),"",VLOOKUP(W286,CenterRateTable!A:C,3,FALSE))</f>
        <v/>
      </c>
      <c r="N286" s="80" t="str">
        <f t="shared" si="70"/>
        <v/>
      </c>
      <c r="O286" s="80" t="str">
        <f>IF(ISBLANK(E286),"",(VLOOKUP(X286,CenterRateTable!A:C,3,FALSE)*C286)+((VLOOKUP(X286,CenterRateTable!A:C,3,FALSE)/2*D286)))</f>
        <v/>
      </c>
      <c r="P286" s="81" t="str">
        <f t="shared" si="71"/>
        <v/>
      </c>
      <c r="Q286" s="80" t="str">
        <f t="shared" si="72"/>
        <v/>
      </c>
      <c r="R286" s="80" t="str">
        <f t="shared" si="67"/>
        <v/>
      </c>
      <c r="S286" s="81" t="str">
        <f t="shared" si="68"/>
        <v/>
      </c>
      <c r="T286" s="123" t="str">
        <f t="shared" si="73"/>
        <v/>
      </c>
      <c r="U286" s="124" t="str">
        <f t="shared" si="69"/>
        <v/>
      </c>
      <c r="V286" s="95"/>
      <c r="W286" s="15" t="str">
        <f t="shared" si="64"/>
        <v/>
      </c>
      <c r="X286" s="15" t="str">
        <f t="shared" si="65"/>
        <v/>
      </c>
    </row>
    <row r="287" spans="1:24" x14ac:dyDescent="0.25">
      <c r="A287" s="102"/>
      <c r="B287" s="18"/>
      <c r="C287" s="103"/>
      <c r="D287" s="103"/>
      <c r="E287" s="104"/>
      <c r="F287" s="136"/>
      <c r="G287" s="70" t="str">
        <f>IF(ISBLANK(E287),"",VLOOKUP(W287,CenterRateTable!A:C,2,FALSE))</f>
        <v/>
      </c>
      <c r="H287" s="71" t="str">
        <f t="shared" si="60"/>
        <v/>
      </c>
      <c r="I287" s="71" t="str">
        <f t="shared" si="61"/>
        <v/>
      </c>
      <c r="J287" s="71" t="str">
        <f t="shared" si="62"/>
        <v/>
      </c>
      <c r="K287" s="71" t="str">
        <f t="shared" si="63"/>
        <v/>
      </c>
      <c r="L287" s="81" t="str">
        <f t="shared" si="66"/>
        <v/>
      </c>
      <c r="M287" s="79" t="str">
        <f>IF(ISBLANK(E287),"",VLOOKUP(W287,CenterRateTable!A:C,3,FALSE))</f>
        <v/>
      </c>
      <c r="N287" s="80" t="str">
        <f t="shared" si="70"/>
        <v/>
      </c>
      <c r="O287" s="80" t="str">
        <f>IF(ISBLANK(E287),"",(VLOOKUP(X287,CenterRateTable!A:C,3,FALSE)*C287)+((VLOOKUP(X287,CenterRateTable!A:C,3,FALSE)/2*D287)))</f>
        <v/>
      </c>
      <c r="P287" s="81" t="str">
        <f t="shared" si="71"/>
        <v/>
      </c>
      <c r="Q287" s="80" t="str">
        <f t="shared" si="72"/>
        <v/>
      </c>
      <c r="R287" s="80" t="str">
        <f t="shared" si="67"/>
        <v/>
      </c>
      <c r="S287" s="81" t="str">
        <f t="shared" si="68"/>
        <v/>
      </c>
      <c r="T287" s="123" t="str">
        <f t="shared" si="73"/>
        <v/>
      </c>
      <c r="U287" s="124" t="str">
        <f t="shared" si="69"/>
        <v/>
      </c>
      <c r="V287" s="95"/>
      <c r="W287" s="15" t="str">
        <f t="shared" si="64"/>
        <v/>
      </c>
      <c r="X287" s="15" t="str">
        <f t="shared" si="65"/>
        <v/>
      </c>
    </row>
    <row r="288" spans="1:24" x14ac:dyDescent="0.25">
      <c r="A288" s="102"/>
      <c r="B288" s="18"/>
      <c r="C288" s="103"/>
      <c r="D288" s="103"/>
      <c r="E288" s="104"/>
      <c r="F288" s="136"/>
      <c r="G288" s="70" t="str">
        <f>IF(ISBLANK(E288),"",VLOOKUP(W288,CenterRateTable!A:C,2,FALSE))</f>
        <v/>
      </c>
      <c r="H288" s="71" t="str">
        <f t="shared" si="60"/>
        <v/>
      </c>
      <c r="I288" s="71" t="str">
        <f t="shared" si="61"/>
        <v/>
      </c>
      <c r="J288" s="71" t="str">
        <f t="shared" si="62"/>
        <v/>
      </c>
      <c r="K288" s="71" t="str">
        <f t="shared" si="63"/>
        <v/>
      </c>
      <c r="L288" s="81" t="str">
        <f t="shared" si="66"/>
        <v/>
      </c>
      <c r="M288" s="79" t="str">
        <f>IF(ISBLANK(E288),"",VLOOKUP(W288,CenterRateTable!A:C,3,FALSE))</f>
        <v/>
      </c>
      <c r="N288" s="80" t="str">
        <f t="shared" si="70"/>
        <v/>
      </c>
      <c r="O288" s="80" t="str">
        <f>IF(ISBLANK(E288),"",(VLOOKUP(X288,CenterRateTable!A:C,3,FALSE)*C288)+((VLOOKUP(X288,CenterRateTable!A:C,3,FALSE)/2*D288)))</f>
        <v/>
      </c>
      <c r="P288" s="81" t="str">
        <f t="shared" si="71"/>
        <v/>
      </c>
      <c r="Q288" s="80" t="str">
        <f t="shared" si="72"/>
        <v/>
      </c>
      <c r="R288" s="80" t="str">
        <f t="shared" si="67"/>
        <v/>
      </c>
      <c r="S288" s="81" t="str">
        <f t="shared" si="68"/>
        <v/>
      </c>
      <c r="T288" s="123" t="str">
        <f t="shared" si="73"/>
        <v/>
      </c>
      <c r="U288" s="124" t="str">
        <f t="shared" si="69"/>
        <v/>
      </c>
      <c r="V288" s="95"/>
      <c r="W288" s="15" t="str">
        <f t="shared" si="64"/>
        <v/>
      </c>
      <c r="X288" s="15" t="str">
        <f t="shared" si="65"/>
        <v/>
      </c>
    </row>
    <row r="289" spans="1:24" x14ac:dyDescent="0.25">
      <c r="A289" s="102"/>
      <c r="B289" s="18"/>
      <c r="C289" s="103"/>
      <c r="D289" s="103"/>
      <c r="E289" s="104"/>
      <c r="F289" s="136"/>
      <c r="G289" s="70" t="str">
        <f>IF(ISBLANK(E289),"",VLOOKUP(W289,CenterRateTable!A:C,2,FALSE))</f>
        <v/>
      </c>
      <c r="H289" s="71" t="str">
        <f t="shared" si="60"/>
        <v/>
      </c>
      <c r="I289" s="71" t="str">
        <f t="shared" si="61"/>
        <v/>
      </c>
      <c r="J289" s="71" t="str">
        <f t="shared" si="62"/>
        <v/>
      </c>
      <c r="K289" s="71" t="str">
        <f t="shared" si="63"/>
        <v/>
      </c>
      <c r="L289" s="81" t="str">
        <f t="shared" si="66"/>
        <v/>
      </c>
      <c r="M289" s="79" t="str">
        <f>IF(ISBLANK(E289),"",VLOOKUP(W289,CenterRateTable!A:C,3,FALSE))</f>
        <v/>
      </c>
      <c r="N289" s="80" t="str">
        <f t="shared" si="70"/>
        <v/>
      </c>
      <c r="O289" s="80" t="str">
        <f>IF(ISBLANK(E289),"",(VLOOKUP(X289,CenterRateTable!A:C,3,FALSE)*C289)+((VLOOKUP(X289,CenterRateTable!A:C,3,FALSE)/2*D289)))</f>
        <v/>
      </c>
      <c r="P289" s="81" t="str">
        <f t="shared" si="71"/>
        <v/>
      </c>
      <c r="Q289" s="80" t="str">
        <f t="shared" si="72"/>
        <v/>
      </c>
      <c r="R289" s="80" t="str">
        <f t="shared" si="67"/>
        <v/>
      </c>
      <c r="S289" s="81" t="str">
        <f t="shared" si="68"/>
        <v/>
      </c>
      <c r="T289" s="123" t="str">
        <f t="shared" si="73"/>
        <v/>
      </c>
      <c r="U289" s="124" t="str">
        <f t="shared" si="69"/>
        <v/>
      </c>
      <c r="V289" s="95"/>
      <c r="W289" s="15" t="str">
        <f t="shared" si="64"/>
        <v/>
      </c>
      <c r="X289" s="15" t="str">
        <f t="shared" si="65"/>
        <v/>
      </c>
    </row>
    <row r="290" spans="1:24" x14ac:dyDescent="0.25">
      <c r="A290" s="102"/>
      <c r="B290" s="18"/>
      <c r="C290" s="103"/>
      <c r="D290" s="103"/>
      <c r="E290" s="104"/>
      <c r="F290" s="136"/>
      <c r="G290" s="70" t="str">
        <f>IF(ISBLANK(E290),"",VLOOKUP(W290,CenterRateTable!A:C,2,FALSE))</f>
        <v/>
      </c>
      <c r="H290" s="71" t="str">
        <f t="shared" si="60"/>
        <v/>
      </c>
      <c r="I290" s="71" t="str">
        <f t="shared" si="61"/>
        <v/>
      </c>
      <c r="J290" s="71" t="str">
        <f t="shared" si="62"/>
        <v/>
      </c>
      <c r="K290" s="71" t="str">
        <f t="shared" si="63"/>
        <v/>
      </c>
      <c r="L290" s="81" t="str">
        <f t="shared" si="66"/>
        <v/>
      </c>
      <c r="M290" s="79" t="str">
        <f>IF(ISBLANK(E290),"",VLOOKUP(W290,CenterRateTable!A:C,3,FALSE))</f>
        <v/>
      </c>
      <c r="N290" s="80" t="str">
        <f t="shared" si="70"/>
        <v/>
      </c>
      <c r="O290" s="80" t="str">
        <f>IF(ISBLANK(E290),"",(VLOOKUP(X290,CenterRateTable!A:C,3,FALSE)*C290)+((VLOOKUP(X290,CenterRateTable!A:C,3,FALSE)/2*D290)))</f>
        <v/>
      </c>
      <c r="P290" s="81" t="str">
        <f t="shared" si="71"/>
        <v/>
      </c>
      <c r="Q290" s="80" t="str">
        <f t="shared" si="72"/>
        <v/>
      </c>
      <c r="R290" s="80" t="str">
        <f t="shared" si="67"/>
        <v/>
      </c>
      <c r="S290" s="81" t="str">
        <f t="shared" si="68"/>
        <v/>
      </c>
      <c r="T290" s="123" t="str">
        <f t="shared" si="73"/>
        <v/>
      </c>
      <c r="U290" s="124" t="str">
        <f t="shared" si="69"/>
        <v/>
      </c>
      <c r="V290" s="95"/>
      <c r="W290" s="15" t="str">
        <f t="shared" si="64"/>
        <v/>
      </c>
      <c r="X290" s="15" t="str">
        <f t="shared" si="65"/>
        <v/>
      </c>
    </row>
    <row r="291" spans="1:24" x14ac:dyDescent="0.25">
      <c r="A291" s="102"/>
      <c r="B291" s="18"/>
      <c r="C291" s="103"/>
      <c r="D291" s="103"/>
      <c r="E291" s="104"/>
      <c r="F291" s="136"/>
      <c r="G291" s="70" t="str">
        <f>IF(ISBLANK(E291),"",VLOOKUP(W291,CenterRateTable!A:C,2,FALSE))</f>
        <v/>
      </c>
      <c r="H291" s="71" t="str">
        <f t="shared" si="60"/>
        <v/>
      </c>
      <c r="I291" s="71" t="str">
        <f t="shared" si="61"/>
        <v/>
      </c>
      <c r="J291" s="71" t="str">
        <f t="shared" si="62"/>
        <v/>
      </c>
      <c r="K291" s="71" t="str">
        <f t="shared" si="63"/>
        <v/>
      </c>
      <c r="L291" s="81" t="str">
        <f t="shared" si="66"/>
        <v/>
      </c>
      <c r="M291" s="79" t="str">
        <f>IF(ISBLANK(E291),"",VLOOKUP(W291,CenterRateTable!A:C,3,FALSE))</f>
        <v/>
      </c>
      <c r="N291" s="80" t="str">
        <f t="shared" si="70"/>
        <v/>
      </c>
      <c r="O291" s="80" t="str">
        <f>IF(ISBLANK(E291),"",(VLOOKUP(X291,CenterRateTable!A:C,3,FALSE)*C291)+((VLOOKUP(X291,CenterRateTable!A:C,3,FALSE)/2*D291)))</f>
        <v/>
      </c>
      <c r="P291" s="81" t="str">
        <f t="shared" si="71"/>
        <v/>
      </c>
      <c r="Q291" s="80" t="str">
        <f t="shared" si="72"/>
        <v/>
      </c>
      <c r="R291" s="80" t="str">
        <f t="shared" si="67"/>
        <v/>
      </c>
      <c r="S291" s="81" t="str">
        <f t="shared" si="68"/>
        <v/>
      </c>
      <c r="T291" s="123" t="str">
        <f t="shared" si="73"/>
        <v/>
      </c>
      <c r="U291" s="124" t="str">
        <f t="shared" si="69"/>
        <v/>
      </c>
      <c r="V291" s="95"/>
      <c r="W291" s="15" t="str">
        <f t="shared" si="64"/>
        <v/>
      </c>
      <c r="X291" s="15" t="str">
        <f t="shared" si="65"/>
        <v/>
      </c>
    </row>
    <row r="292" spans="1:24" x14ac:dyDescent="0.25">
      <c r="A292" s="102"/>
      <c r="B292" s="18"/>
      <c r="C292" s="103"/>
      <c r="D292" s="103"/>
      <c r="E292" s="104"/>
      <c r="F292" s="136"/>
      <c r="G292" s="70" t="str">
        <f>IF(ISBLANK(E292),"",VLOOKUP(W292,CenterRateTable!A:C,2,FALSE))</f>
        <v/>
      </c>
      <c r="H292" s="71" t="str">
        <f t="shared" si="60"/>
        <v/>
      </c>
      <c r="I292" s="71" t="str">
        <f t="shared" si="61"/>
        <v/>
      </c>
      <c r="J292" s="71" t="str">
        <f t="shared" si="62"/>
        <v/>
      </c>
      <c r="K292" s="71" t="str">
        <f t="shared" si="63"/>
        <v/>
      </c>
      <c r="L292" s="81" t="str">
        <f t="shared" si="66"/>
        <v/>
      </c>
      <c r="M292" s="79" t="str">
        <f>IF(ISBLANK(E292),"",VLOOKUP(W292,CenterRateTable!A:C,3,FALSE))</f>
        <v/>
      </c>
      <c r="N292" s="80" t="str">
        <f t="shared" si="70"/>
        <v/>
      </c>
      <c r="O292" s="80" t="str">
        <f>IF(ISBLANK(E292),"",(VLOOKUP(X292,CenterRateTable!A:C,3,FALSE)*C292)+((VLOOKUP(X292,CenterRateTable!A:C,3,FALSE)/2*D292)))</f>
        <v/>
      </c>
      <c r="P292" s="81" t="str">
        <f t="shared" si="71"/>
        <v/>
      </c>
      <c r="Q292" s="80" t="str">
        <f t="shared" si="72"/>
        <v/>
      </c>
      <c r="R292" s="80" t="str">
        <f t="shared" si="67"/>
        <v/>
      </c>
      <c r="S292" s="81" t="str">
        <f t="shared" si="68"/>
        <v/>
      </c>
      <c r="T292" s="123" t="str">
        <f t="shared" si="73"/>
        <v/>
      </c>
      <c r="U292" s="124" t="str">
        <f t="shared" si="69"/>
        <v/>
      </c>
      <c r="V292" s="95"/>
      <c r="W292" s="15" t="str">
        <f t="shared" si="64"/>
        <v/>
      </c>
      <c r="X292" s="15" t="str">
        <f t="shared" si="65"/>
        <v/>
      </c>
    </row>
    <row r="293" spans="1:24" x14ac:dyDescent="0.25">
      <c r="A293" s="102"/>
      <c r="B293" s="18"/>
      <c r="C293" s="103"/>
      <c r="D293" s="103"/>
      <c r="E293" s="104"/>
      <c r="F293" s="136"/>
      <c r="G293" s="70" t="str">
        <f>IF(ISBLANK(E293),"",VLOOKUP(W293,CenterRateTable!A:C,2,FALSE))</f>
        <v/>
      </c>
      <c r="H293" s="71" t="str">
        <f t="shared" si="60"/>
        <v/>
      </c>
      <c r="I293" s="71" t="str">
        <f t="shared" si="61"/>
        <v/>
      </c>
      <c r="J293" s="71" t="str">
        <f t="shared" si="62"/>
        <v/>
      </c>
      <c r="K293" s="71" t="str">
        <f t="shared" si="63"/>
        <v/>
      </c>
      <c r="L293" s="81" t="str">
        <f t="shared" si="66"/>
        <v/>
      </c>
      <c r="M293" s="79" t="str">
        <f>IF(ISBLANK(E293),"",VLOOKUP(W293,CenterRateTable!A:C,3,FALSE))</f>
        <v/>
      </c>
      <c r="N293" s="80" t="str">
        <f t="shared" si="70"/>
        <v/>
      </c>
      <c r="O293" s="80" t="str">
        <f>IF(ISBLANK(E293),"",(VLOOKUP(X293,CenterRateTable!A:C,3,FALSE)*C293)+((VLOOKUP(X293,CenterRateTable!A:C,3,FALSE)/2*D293)))</f>
        <v/>
      </c>
      <c r="P293" s="81" t="str">
        <f t="shared" si="71"/>
        <v/>
      </c>
      <c r="Q293" s="80" t="str">
        <f t="shared" si="72"/>
        <v/>
      </c>
      <c r="R293" s="80" t="str">
        <f t="shared" si="67"/>
        <v/>
      </c>
      <c r="S293" s="81" t="str">
        <f t="shared" si="68"/>
        <v/>
      </c>
      <c r="T293" s="123" t="str">
        <f t="shared" si="73"/>
        <v/>
      </c>
      <c r="U293" s="124" t="str">
        <f t="shared" si="69"/>
        <v/>
      </c>
      <c r="V293" s="95"/>
      <c r="W293" s="15" t="str">
        <f t="shared" si="64"/>
        <v/>
      </c>
      <c r="X293" s="15" t="str">
        <f t="shared" si="65"/>
        <v/>
      </c>
    </row>
    <row r="294" spans="1:24" x14ac:dyDescent="0.25">
      <c r="A294" s="102"/>
      <c r="B294" s="18"/>
      <c r="C294" s="103"/>
      <c r="D294" s="103"/>
      <c r="E294" s="104"/>
      <c r="F294" s="136"/>
      <c r="G294" s="70" t="str">
        <f>IF(ISBLANK(E294),"",VLOOKUP(W294,CenterRateTable!A:C,2,FALSE))</f>
        <v/>
      </c>
      <c r="H294" s="71" t="str">
        <f t="shared" si="60"/>
        <v/>
      </c>
      <c r="I294" s="71" t="str">
        <f t="shared" si="61"/>
        <v/>
      </c>
      <c r="J294" s="71" t="str">
        <f t="shared" si="62"/>
        <v/>
      </c>
      <c r="K294" s="71" t="str">
        <f t="shared" si="63"/>
        <v/>
      </c>
      <c r="L294" s="81" t="str">
        <f t="shared" si="66"/>
        <v/>
      </c>
      <c r="M294" s="79" t="str">
        <f>IF(ISBLANK(E294),"",VLOOKUP(W294,CenterRateTable!A:C,3,FALSE))</f>
        <v/>
      </c>
      <c r="N294" s="80" t="str">
        <f t="shared" si="70"/>
        <v/>
      </c>
      <c r="O294" s="80" t="str">
        <f>IF(ISBLANK(E294),"",(VLOOKUP(X294,CenterRateTable!A:C,3,FALSE)*C294)+((VLOOKUP(X294,CenterRateTable!A:C,3,FALSE)/2*D294)))</f>
        <v/>
      </c>
      <c r="P294" s="81" t="str">
        <f t="shared" si="71"/>
        <v/>
      </c>
      <c r="Q294" s="80" t="str">
        <f t="shared" si="72"/>
        <v/>
      </c>
      <c r="R294" s="80" t="str">
        <f t="shared" si="67"/>
        <v/>
      </c>
      <c r="S294" s="81" t="str">
        <f t="shared" si="68"/>
        <v/>
      </c>
      <c r="T294" s="123" t="str">
        <f t="shared" si="73"/>
        <v/>
      </c>
      <c r="U294" s="124" t="str">
        <f t="shared" si="69"/>
        <v/>
      </c>
      <c r="V294" s="95"/>
      <c r="W294" s="15" t="str">
        <f t="shared" si="64"/>
        <v/>
      </c>
      <c r="X294" s="15" t="str">
        <f t="shared" si="65"/>
        <v/>
      </c>
    </row>
    <row r="295" spans="1:24" x14ac:dyDescent="0.25">
      <c r="A295" s="102"/>
      <c r="B295" s="18"/>
      <c r="C295" s="103"/>
      <c r="D295" s="103"/>
      <c r="E295" s="104"/>
      <c r="F295" s="136"/>
      <c r="G295" s="70" t="str">
        <f>IF(ISBLANK(E295),"",VLOOKUP(W295,CenterRateTable!A:C,2,FALSE))</f>
        <v/>
      </c>
      <c r="H295" s="71" t="str">
        <f t="shared" si="60"/>
        <v/>
      </c>
      <c r="I295" s="71" t="str">
        <f t="shared" si="61"/>
        <v/>
      </c>
      <c r="J295" s="71" t="str">
        <f t="shared" si="62"/>
        <v/>
      </c>
      <c r="K295" s="71" t="str">
        <f t="shared" si="63"/>
        <v/>
      </c>
      <c r="L295" s="81" t="str">
        <f t="shared" si="66"/>
        <v/>
      </c>
      <c r="M295" s="79" t="str">
        <f>IF(ISBLANK(E295),"",VLOOKUP(W295,CenterRateTable!A:C,3,FALSE))</f>
        <v/>
      </c>
      <c r="N295" s="80" t="str">
        <f t="shared" si="70"/>
        <v/>
      </c>
      <c r="O295" s="80" t="str">
        <f>IF(ISBLANK(E295),"",(VLOOKUP(X295,CenterRateTable!A:C,3,FALSE)*C295)+((VLOOKUP(X295,CenterRateTable!A:C,3,FALSE)/2*D295)))</f>
        <v/>
      </c>
      <c r="P295" s="81" t="str">
        <f t="shared" si="71"/>
        <v/>
      </c>
      <c r="Q295" s="80" t="str">
        <f t="shared" si="72"/>
        <v/>
      </c>
      <c r="R295" s="80" t="str">
        <f t="shared" si="67"/>
        <v/>
      </c>
      <c r="S295" s="81" t="str">
        <f t="shared" si="68"/>
        <v/>
      </c>
      <c r="T295" s="123" t="str">
        <f t="shared" si="73"/>
        <v/>
      </c>
      <c r="U295" s="124" t="str">
        <f t="shared" si="69"/>
        <v/>
      </c>
      <c r="V295" s="95"/>
      <c r="W295" s="15" t="str">
        <f t="shared" si="64"/>
        <v/>
      </c>
      <c r="X295" s="15" t="str">
        <f t="shared" si="65"/>
        <v/>
      </c>
    </row>
    <row r="296" spans="1:24" x14ac:dyDescent="0.25">
      <c r="A296" s="102"/>
      <c r="B296" s="18"/>
      <c r="C296" s="103"/>
      <c r="D296" s="103"/>
      <c r="E296" s="104"/>
      <c r="F296" s="136"/>
      <c r="G296" s="70" t="str">
        <f>IF(ISBLANK(E296),"",VLOOKUP(W296,CenterRateTable!A:C,2,FALSE))</f>
        <v/>
      </c>
      <c r="H296" s="71" t="str">
        <f t="shared" si="60"/>
        <v/>
      </c>
      <c r="I296" s="71" t="str">
        <f t="shared" si="61"/>
        <v/>
      </c>
      <c r="J296" s="71" t="str">
        <f t="shared" si="62"/>
        <v/>
      </c>
      <c r="K296" s="71" t="str">
        <f t="shared" si="63"/>
        <v/>
      </c>
      <c r="L296" s="81" t="str">
        <f t="shared" si="66"/>
        <v/>
      </c>
      <c r="M296" s="79" t="str">
        <f>IF(ISBLANK(E296),"",VLOOKUP(W296,CenterRateTable!A:C,3,FALSE))</f>
        <v/>
      </c>
      <c r="N296" s="80" t="str">
        <f t="shared" si="70"/>
        <v/>
      </c>
      <c r="O296" s="80" t="str">
        <f>IF(ISBLANK(E296),"",(VLOOKUP(X296,CenterRateTable!A:C,3,FALSE)*C296)+((VLOOKUP(X296,CenterRateTable!A:C,3,FALSE)/2*D296)))</f>
        <v/>
      </c>
      <c r="P296" s="81" t="str">
        <f t="shared" si="71"/>
        <v/>
      </c>
      <c r="Q296" s="80" t="str">
        <f t="shared" si="72"/>
        <v/>
      </c>
      <c r="R296" s="80" t="str">
        <f t="shared" si="67"/>
        <v/>
      </c>
      <c r="S296" s="81" t="str">
        <f t="shared" si="68"/>
        <v/>
      </c>
      <c r="T296" s="123" t="str">
        <f t="shared" si="73"/>
        <v/>
      </c>
      <c r="U296" s="124" t="str">
        <f t="shared" si="69"/>
        <v/>
      </c>
      <c r="V296" s="95"/>
      <c r="W296" s="15" t="str">
        <f t="shared" si="64"/>
        <v/>
      </c>
      <c r="X296" s="15" t="str">
        <f t="shared" si="65"/>
        <v/>
      </c>
    </row>
    <row r="297" spans="1:24" x14ac:dyDescent="0.25">
      <c r="A297" s="102"/>
      <c r="B297" s="18"/>
      <c r="C297" s="103"/>
      <c r="D297" s="103"/>
      <c r="E297" s="104"/>
      <c r="F297" s="136"/>
      <c r="G297" s="70" t="str">
        <f>IF(ISBLANK(E297),"",VLOOKUP(W297,CenterRateTable!A:C,2,FALSE))</f>
        <v/>
      </c>
      <c r="H297" s="71" t="str">
        <f t="shared" si="60"/>
        <v/>
      </c>
      <c r="I297" s="71" t="str">
        <f t="shared" si="61"/>
        <v/>
      </c>
      <c r="J297" s="71" t="str">
        <f t="shared" si="62"/>
        <v/>
      </c>
      <c r="K297" s="71" t="str">
        <f t="shared" si="63"/>
        <v/>
      </c>
      <c r="L297" s="81" t="str">
        <f t="shared" si="66"/>
        <v/>
      </c>
      <c r="M297" s="79" t="str">
        <f>IF(ISBLANK(E297),"",VLOOKUP(W297,CenterRateTable!A:C,3,FALSE))</f>
        <v/>
      </c>
      <c r="N297" s="80" t="str">
        <f t="shared" si="70"/>
        <v/>
      </c>
      <c r="O297" s="80" t="str">
        <f>IF(ISBLANK(E297),"",(VLOOKUP(X297,CenterRateTable!A:C,3,FALSE)*C297)+((VLOOKUP(X297,CenterRateTable!A:C,3,FALSE)/2*D297)))</f>
        <v/>
      </c>
      <c r="P297" s="81" t="str">
        <f t="shared" si="71"/>
        <v/>
      </c>
      <c r="Q297" s="80" t="str">
        <f t="shared" si="72"/>
        <v/>
      </c>
      <c r="R297" s="80" t="str">
        <f t="shared" si="67"/>
        <v/>
      </c>
      <c r="S297" s="81" t="str">
        <f t="shared" si="68"/>
        <v/>
      </c>
      <c r="T297" s="123" t="str">
        <f t="shared" si="73"/>
        <v/>
      </c>
      <c r="U297" s="124" t="str">
        <f t="shared" si="69"/>
        <v/>
      </c>
      <c r="V297" s="95"/>
      <c r="W297" s="15" t="str">
        <f t="shared" si="64"/>
        <v/>
      </c>
      <c r="X297" s="15" t="str">
        <f t="shared" si="65"/>
        <v/>
      </c>
    </row>
    <row r="298" spans="1:24" x14ac:dyDescent="0.25">
      <c r="A298" s="102"/>
      <c r="B298" s="18"/>
      <c r="C298" s="103"/>
      <c r="D298" s="103"/>
      <c r="E298" s="104"/>
      <c r="F298" s="136"/>
      <c r="G298" s="70" t="str">
        <f>IF(ISBLANK(E298),"",VLOOKUP(W298,CenterRateTable!A:C,2,FALSE))</f>
        <v/>
      </c>
      <c r="H298" s="71" t="str">
        <f t="shared" si="60"/>
        <v/>
      </c>
      <c r="I298" s="71" t="str">
        <f t="shared" si="61"/>
        <v/>
      </c>
      <c r="J298" s="71" t="str">
        <f t="shared" si="62"/>
        <v/>
      </c>
      <c r="K298" s="71" t="str">
        <f t="shared" si="63"/>
        <v/>
      </c>
      <c r="L298" s="81" t="str">
        <f t="shared" si="66"/>
        <v/>
      </c>
      <c r="M298" s="79" t="str">
        <f>IF(ISBLANK(E298),"",VLOOKUP(W298,CenterRateTable!A:C,3,FALSE))</f>
        <v/>
      </c>
      <c r="N298" s="80" t="str">
        <f t="shared" si="70"/>
        <v/>
      </c>
      <c r="O298" s="80" t="str">
        <f>IF(ISBLANK(E298),"",(VLOOKUP(X298,CenterRateTable!A:C,3,FALSE)*C298)+((VLOOKUP(X298,CenterRateTable!A:C,3,FALSE)/2*D298)))</f>
        <v/>
      </c>
      <c r="P298" s="81" t="str">
        <f t="shared" si="71"/>
        <v/>
      </c>
      <c r="Q298" s="80" t="str">
        <f t="shared" si="72"/>
        <v/>
      </c>
      <c r="R298" s="80" t="str">
        <f t="shared" si="67"/>
        <v/>
      </c>
      <c r="S298" s="81" t="str">
        <f t="shared" si="68"/>
        <v/>
      </c>
      <c r="T298" s="123" t="str">
        <f t="shared" si="73"/>
        <v/>
      </c>
      <c r="U298" s="124" t="str">
        <f t="shared" si="69"/>
        <v/>
      </c>
      <c r="V298" s="95"/>
      <c r="W298" s="15" t="str">
        <f t="shared" si="64"/>
        <v/>
      </c>
      <c r="X298" s="15" t="str">
        <f t="shared" si="65"/>
        <v/>
      </c>
    </row>
    <row r="299" spans="1:24" x14ac:dyDescent="0.25">
      <c r="A299" s="102"/>
      <c r="B299" s="18"/>
      <c r="C299" s="103"/>
      <c r="D299" s="103"/>
      <c r="E299" s="104"/>
      <c r="F299" s="136"/>
      <c r="G299" s="70" t="str">
        <f>IF(ISBLANK(E299),"",VLOOKUP(W299,CenterRateTable!A:C,2,FALSE))</f>
        <v/>
      </c>
      <c r="H299" s="71" t="str">
        <f t="shared" si="60"/>
        <v/>
      </c>
      <c r="I299" s="71" t="str">
        <f t="shared" si="61"/>
        <v/>
      </c>
      <c r="J299" s="71" t="str">
        <f t="shared" si="62"/>
        <v/>
      </c>
      <c r="K299" s="71" t="str">
        <f t="shared" si="63"/>
        <v/>
      </c>
      <c r="L299" s="81" t="str">
        <f t="shared" si="66"/>
        <v/>
      </c>
      <c r="M299" s="79" t="str">
        <f>IF(ISBLANK(E299),"",VLOOKUP(W299,CenterRateTable!A:C,3,FALSE))</f>
        <v/>
      </c>
      <c r="N299" s="80" t="str">
        <f t="shared" si="70"/>
        <v/>
      </c>
      <c r="O299" s="80" t="str">
        <f>IF(ISBLANK(E299),"",(VLOOKUP(X299,CenterRateTable!A:C,3,FALSE)*C299)+((VLOOKUP(X299,CenterRateTable!A:C,3,FALSE)/2*D299)))</f>
        <v/>
      </c>
      <c r="P299" s="81" t="str">
        <f t="shared" si="71"/>
        <v/>
      </c>
      <c r="Q299" s="80" t="str">
        <f t="shared" si="72"/>
        <v/>
      </c>
      <c r="R299" s="80" t="str">
        <f t="shared" si="67"/>
        <v/>
      </c>
      <c r="S299" s="81" t="str">
        <f t="shared" si="68"/>
        <v/>
      </c>
      <c r="T299" s="123" t="str">
        <f t="shared" si="73"/>
        <v/>
      </c>
      <c r="U299" s="124" t="str">
        <f t="shared" si="69"/>
        <v/>
      </c>
      <c r="V299" s="95"/>
      <c r="W299" s="15" t="str">
        <f t="shared" si="64"/>
        <v/>
      </c>
      <c r="X299" s="15" t="str">
        <f t="shared" si="65"/>
        <v/>
      </c>
    </row>
    <row r="300" spans="1:24" x14ac:dyDescent="0.25">
      <c r="A300" s="102"/>
      <c r="B300" s="18"/>
      <c r="C300" s="103"/>
      <c r="D300" s="103"/>
      <c r="E300" s="104"/>
      <c r="F300" s="136"/>
      <c r="G300" s="70" t="str">
        <f>IF(ISBLANK(E300),"",VLOOKUP(W300,CenterRateTable!A:C,2,FALSE))</f>
        <v/>
      </c>
      <c r="H300" s="71" t="str">
        <f t="shared" si="60"/>
        <v/>
      </c>
      <c r="I300" s="71" t="str">
        <f t="shared" si="61"/>
        <v/>
      </c>
      <c r="J300" s="71" t="str">
        <f t="shared" si="62"/>
        <v/>
      </c>
      <c r="K300" s="71" t="str">
        <f t="shared" si="63"/>
        <v/>
      </c>
      <c r="L300" s="81" t="str">
        <f t="shared" si="66"/>
        <v/>
      </c>
      <c r="M300" s="79" t="str">
        <f>IF(ISBLANK(E300),"",VLOOKUP(W300,CenterRateTable!A:C,3,FALSE))</f>
        <v/>
      </c>
      <c r="N300" s="80" t="str">
        <f t="shared" si="70"/>
        <v/>
      </c>
      <c r="O300" s="80" t="str">
        <f>IF(ISBLANK(E300),"",(VLOOKUP(X300,CenterRateTable!A:C,3,FALSE)*C300)+((VLOOKUP(X300,CenterRateTable!A:C,3,FALSE)/2*D300)))</f>
        <v/>
      </c>
      <c r="P300" s="81" t="str">
        <f t="shared" si="71"/>
        <v/>
      </c>
      <c r="Q300" s="80" t="str">
        <f t="shared" si="72"/>
        <v/>
      </c>
      <c r="R300" s="80" t="str">
        <f t="shared" si="67"/>
        <v/>
      </c>
      <c r="S300" s="81" t="str">
        <f t="shared" si="68"/>
        <v/>
      </c>
      <c r="T300" s="123" t="str">
        <f t="shared" si="73"/>
        <v/>
      </c>
      <c r="U300" s="124" t="str">
        <f t="shared" si="69"/>
        <v/>
      </c>
      <c r="V300" s="95"/>
      <c r="W300" s="15" t="str">
        <f t="shared" si="64"/>
        <v/>
      </c>
      <c r="X300" s="15" t="str">
        <f t="shared" si="65"/>
        <v/>
      </c>
    </row>
    <row r="301" spans="1:24" ht="15.75" thickBot="1" x14ac:dyDescent="0.3">
      <c r="A301" s="105"/>
      <c r="B301" s="106"/>
      <c r="C301" s="107"/>
      <c r="D301" s="107"/>
      <c r="E301" s="108"/>
      <c r="F301" s="137"/>
      <c r="G301" s="109" t="str">
        <f>IF(ISBLANK(E301),"",VLOOKUP(W301,CenterRateTable!A:C,2,FALSE))</f>
        <v/>
      </c>
      <c r="H301" s="110" t="str">
        <f t="shared" si="60"/>
        <v/>
      </c>
      <c r="I301" s="110" t="str">
        <f t="shared" si="61"/>
        <v/>
      </c>
      <c r="J301" s="110" t="str">
        <f t="shared" si="62"/>
        <v/>
      </c>
      <c r="K301" s="110" t="str">
        <f t="shared" si="63"/>
        <v/>
      </c>
      <c r="L301" s="111" t="str">
        <f t="shared" si="66"/>
        <v/>
      </c>
      <c r="M301" s="112" t="str">
        <f>IF(ISBLANK(E301),"",VLOOKUP(W301,CenterRateTable!A:C,3,FALSE))</f>
        <v/>
      </c>
      <c r="N301" s="113" t="str">
        <f t="shared" si="70"/>
        <v/>
      </c>
      <c r="O301" s="113" t="str">
        <f>IF(ISBLANK(E301),"",(VLOOKUP(X301,CenterRateTable!A:C,3,FALSE)*C301)+((VLOOKUP(X301,CenterRateTable!A:C,3,FALSE)/2*D301)))</f>
        <v/>
      </c>
      <c r="P301" s="114" t="str">
        <f t="shared" si="71"/>
        <v/>
      </c>
      <c r="Q301" s="113" t="str">
        <f t="shared" si="72"/>
        <v/>
      </c>
      <c r="R301" s="113" t="str">
        <f t="shared" si="67"/>
        <v/>
      </c>
      <c r="S301" s="114" t="str">
        <f t="shared" si="68"/>
        <v/>
      </c>
      <c r="T301" s="125" t="str">
        <f t="shared" si="73"/>
        <v/>
      </c>
      <c r="U301" s="126" t="str">
        <f t="shared" si="69"/>
        <v/>
      </c>
      <c r="V301" s="95"/>
      <c r="W301" s="15" t="str">
        <f t="shared" si="64"/>
        <v/>
      </c>
      <c r="X301" s="15" t="str">
        <f t="shared" si="65"/>
        <v/>
      </c>
    </row>
  </sheetData>
  <sheetProtection selectLockedCells="1"/>
  <mergeCells count="9">
    <mergeCell ref="Q7:S7"/>
    <mergeCell ref="G7:L7"/>
    <mergeCell ref="G8:L8"/>
    <mergeCell ref="L2:L6"/>
    <mergeCell ref="M8:P8"/>
    <mergeCell ref="B3:G3"/>
    <mergeCell ref="B4:D4"/>
    <mergeCell ref="A8:F8"/>
    <mergeCell ref="M7:N7"/>
  </mergeCells>
  <dataValidations count="4">
    <dataValidation type="list" allowBlank="1" showInputMessage="1" showErrorMessage="1" sqref="I3">
      <formula1>Year</formula1>
    </dataValidation>
    <dataValidation type="list" allowBlank="1" showInputMessage="1" showErrorMessage="1" sqref="I2">
      <formula1>Month</formula1>
    </dataValidation>
    <dataValidation type="list" allowBlank="1" showInputMessage="1" showErrorMessage="1" sqref="B4:D4">
      <formula1>Region</formula1>
    </dataValidation>
    <dataValidation type="list" allowBlank="1" showInputMessage="1" showErrorMessage="1" sqref="E10:E301">
      <formula1>CareLevel</formula1>
    </dataValidation>
  </dataValidations>
  <printOptions horizontalCentered="1" gridLines="1"/>
  <pageMargins left="0.25" right="0.25" top="0.25" bottom="0.25" header="0.3" footer="0.3"/>
  <pageSetup scale="50" fitToHeight="0" orientation="portrait" r:id="rId1"/>
  <headerFooter>
    <oddFooter>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ListValues!$C$1:$C$5</xm:f>
          </x14:formula1>
          <xm:sqref>I4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1"/>
  <sheetViews>
    <sheetView zoomScaleNormal="100" workbookViewId="0">
      <pane ySplit="9" topLeftCell="A10" activePane="bottomLeft" state="frozen"/>
      <selection activeCell="R12" sqref="R12"/>
      <selection pane="bottomLeft" activeCell="T7" sqref="T7"/>
    </sheetView>
  </sheetViews>
  <sheetFormatPr defaultRowHeight="15" x14ac:dyDescent="0.25"/>
  <cols>
    <col min="1" max="1" width="19.7109375" customWidth="1"/>
    <col min="2" max="2" width="12.28515625" customWidth="1"/>
    <col min="3" max="3" width="7.42578125" style="4" customWidth="1"/>
    <col min="4" max="4" width="7.7109375" style="4" customWidth="1"/>
    <col min="5" max="5" width="10" style="5" customWidth="1"/>
    <col min="6" max="6" width="10.85546875" style="5" customWidth="1"/>
    <col min="7" max="7" width="10.28515625" customWidth="1"/>
    <col min="8" max="8" width="10.7109375" customWidth="1"/>
    <col min="9" max="9" width="9.7109375" customWidth="1"/>
    <col min="10" max="10" width="10.7109375" customWidth="1"/>
    <col min="11" max="11" width="11.140625" customWidth="1"/>
    <col min="12" max="12" width="11.28515625" customWidth="1"/>
    <col min="13" max="13" width="10.140625" style="5" customWidth="1"/>
    <col min="14" max="14" width="13.28515625" style="5" customWidth="1"/>
    <col min="15" max="15" width="12.140625" style="5" customWidth="1"/>
    <col min="16" max="16" width="10" customWidth="1"/>
    <col min="17" max="17" width="10.85546875" customWidth="1"/>
    <col min="18" max="18" width="10.7109375" customWidth="1"/>
    <col min="19" max="19" width="10" customWidth="1"/>
    <col min="20" max="20" width="11.28515625" customWidth="1"/>
    <col min="21" max="21" width="12.42578125" customWidth="1"/>
    <col min="22" max="22" width="1.7109375" style="68" customWidth="1"/>
    <col min="23" max="23" width="21.42578125" hidden="1" customWidth="1"/>
    <col min="24" max="24" width="24.28515625" hidden="1" customWidth="1"/>
  </cols>
  <sheetData>
    <row r="1" spans="1:24" ht="18" customHeight="1" thickBot="1" x14ac:dyDescent="0.35">
      <c r="A1" s="115" t="s">
        <v>166</v>
      </c>
      <c r="B1" s="10"/>
      <c r="C1" s="10"/>
      <c r="D1" s="10"/>
      <c r="H1" s="1"/>
      <c r="I1" s="9"/>
      <c r="J1" s="9"/>
      <c r="K1" s="133"/>
      <c r="L1" s="1"/>
      <c r="M1" s="169"/>
      <c r="N1" s="170"/>
      <c r="O1" s="170"/>
      <c r="P1" s="89"/>
      <c r="Q1" s="171"/>
      <c r="R1" s="172"/>
      <c r="S1" s="89"/>
      <c r="T1" s="173" t="s">
        <v>183</v>
      </c>
      <c r="U1" s="174">
        <f>SUM(T10:T301)</f>
        <v>0</v>
      </c>
      <c r="W1" s="17"/>
      <c r="X1" s="17"/>
    </row>
    <row r="2" spans="1:24" s="1" customFormat="1" ht="14.45" customHeight="1" x14ac:dyDescent="0.25">
      <c r="A2" s="86" t="s">
        <v>145</v>
      </c>
      <c r="B2" s="87"/>
      <c r="C2" s="88"/>
      <c r="D2" s="89"/>
      <c r="E2" s="89"/>
      <c r="F2" s="89"/>
      <c r="G2" s="89"/>
      <c r="H2" s="90" t="s">
        <v>13</v>
      </c>
      <c r="I2" s="91"/>
      <c r="J2" s="83" t="s">
        <v>117</v>
      </c>
      <c r="K2" s="85" t="s">
        <v>118</v>
      </c>
      <c r="L2" s="217" t="s">
        <v>154</v>
      </c>
      <c r="M2" s="175"/>
      <c r="N2" s="152"/>
      <c r="O2" s="152"/>
      <c r="T2" s="163" t="s">
        <v>184</v>
      </c>
      <c r="U2" s="176">
        <f>SUM(U10:U301)</f>
        <v>0</v>
      </c>
      <c r="V2" s="82"/>
      <c r="W2" s="17"/>
      <c r="X2" s="17"/>
    </row>
    <row r="3" spans="1:24" ht="15.75" x14ac:dyDescent="0.25">
      <c r="A3" s="74" t="s">
        <v>7</v>
      </c>
      <c r="B3" s="207" t="s">
        <v>163</v>
      </c>
      <c r="C3" s="207"/>
      <c r="D3" s="207"/>
      <c r="E3" s="207"/>
      <c r="F3" s="207"/>
      <c r="G3" s="207"/>
      <c r="H3" s="13" t="s">
        <v>14</v>
      </c>
      <c r="I3" s="92"/>
      <c r="J3" s="84" t="s">
        <v>0</v>
      </c>
      <c r="K3" s="138"/>
      <c r="L3" s="218"/>
      <c r="M3" s="177"/>
      <c r="N3" s="71"/>
      <c r="O3" s="71"/>
      <c r="P3" s="178"/>
      <c r="Q3" s="178"/>
      <c r="R3" s="164"/>
      <c r="S3" s="179"/>
      <c r="T3" s="180" t="s">
        <v>171</v>
      </c>
      <c r="U3" s="181">
        <f>SUM(P10:P301)</f>
        <v>0</v>
      </c>
      <c r="V3" s="82"/>
      <c r="W3" s="72"/>
      <c r="X3" s="9"/>
    </row>
    <row r="4" spans="1:24" x14ac:dyDescent="0.25">
      <c r="A4" s="74" t="s">
        <v>15</v>
      </c>
      <c r="B4" s="208"/>
      <c r="C4" s="208"/>
      <c r="D4" s="208"/>
      <c r="E4" s="6"/>
      <c r="F4" s="6"/>
      <c r="G4" s="1"/>
      <c r="H4" s="13" t="s">
        <v>12</v>
      </c>
      <c r="I4" s="16"/>
      <c r="J4" s="84" t="s">
        <v>1</v>
      </c>
      <c r="K4" s="138"/>
      <c r="L4" s="218"/>
      <c r="M4" s="177"/>
      <c r="N4" s="71"/>
      <c r="O4" s="71"/>
      <c r="P4" s="178"/>
      <c r="Q4" s="178"/>
      <c r="R4" s="178"/>
      <c r="S4" s="182"/>
      <c r="T4" s="183" t="s">
        <v>185</v>
      </c>
      <c r="U4" s="184">
        <f>SUM(N10:N301)</f>
        <v>0</v>
      </c>
      <c r="V4" s="82"/>
      <c r="W4" s="72"/>
      <c r="X4" s="73"/>
    </row>
    <row r="5" spans="1:24" x14ac:dyDescent="0.25">
      <c r="A5" s="75" t="s">
        <v>146</v>
      </c>
      <c r="B5" s="6"/>
      <c r="C5" s="11" t="s">
        <v>17</v>
      </c>
      <c r="D5" s="11" t="s">
        <v>16</v>
      </c>
      <c r="E5" s="6"/>
      <c r="F5" s="6"/>
      <c r="G5" s="7"/>
      <c r="H5" s="8"/>
      <c r="I5" s="8"/>
      <c r="J5" s="84" t="s">
        <v>2</v>
      </c>
      <c r="K5" s="138"/>
      <c r="L5" s="218"/>
      <c r="M5" s="192"/>
      <c r="N5" s="165"/>
      <c r="O5" s="165"/>
      <c r="P5" s="166"/>
      <c r="Q5" s="166"/>
      <c r="R5" s="166"/>
      <c r="S5" s="167"/>
      <c r="T5" s="168" t="s">
        <v>172</v>
      </c>
      <c r="U5" s="185">
        <f>SUM(O10:O301)</f>
        <v>0</v>
      </c>
      <c r="V5" s="82"/>
      <c r="W5" s="72"/>
      <c r="X5" s="73"/>
    </row>
    <row r="6" spans="1:24" ht="15.75" thickBot="1" x14ac:dyDescent="0.3">
      <c r="A6" s="127">
        <f>COUNTA(A10:A301)</f>
        <v>0</v>
      </c>
      <c r="B6" s="128" t="s">
        <v>8</v>
      </c>
      <c r="C6" s="129">
        <f>SUM(C10:C301)</f>
        <v>0</v>
      </c>
      <c r="D6" s="129">
        <f>SUM(D10:D301)</f>
        <v>0</v>
      </c>
      <c r="E6" s="130"/>
      <c r="F6" s="130"/>
      <c r="G6" s="131"/>
      <c r="H6" s="131"/>
      <c r="I6" s="131"/>
      <c r="J6" s="132" t="s">
        <v>4</v>
      </c>
      <c r="K6" s="139"/>
      <c r="L6" s="219"/>
      <c r="M6" s="186"/>
      <c r="N6" s="130"/>
      <c r="O6" s="130"/>
      <c r="P6" s="131"/>
      <c r="Q6" s="187"/>
      <c r="R6" s="188"/>
      <c r="S6" s="189"/>
      <c r="T6" s="190" t="s">
        <v>170</v>
      </c>
      <c r="U6" s="191">
        <f>U2+U1</f>
        <v>0</v>
      </c>
      <c r="V6" s="82"/>
      <c r="W6" s="72"/>
      <c r="X6" s="73"/>
    </row>
    <row r="7" spans="1:24" ht="52.5" customHeight="1" thickBot="1" x14ac:dyDescent="0.3">
      <c r="A7" s="155"/>
      <c r="B7" s="156"/>
      <c r="C7" s="157"/>
      <c r="D7" s="157"/>
      <c r="E7" s="158"/>
      <c r="F7" s="158"/>
      <c r="G7" s="196"/>
      <c r="H7" s="197"/>
      <c r="I7" s="197"/>
      <c r="J7" s="197"/>
      <c r="K7" s="197"/>
      <c r="L7" s="198"/>
      <c r="M7" s="212" t="s">
        <v>182</v>
      </c>
      <c r="N7" s="213"/>
      <c r="O7" s="159" t="s">
        <v>169</v>
      </c>
      <c r="P7" s="160" t="s">
        <v>181</v>
      </c>
      <c r="Q7" s="193" t="s">
        <v>180</v>
      </c>
      <c r="R7" s="194"/>
      <c r="S7" s="195"/>
      <c r="T7" s="161"/>
      <c r="U7" s="162"/>
      <c r="V7" s="82"/>
      <c r="W7" s="72"/>
      <c r="X7" s="73"/>
    </row>
    <row r="8" spans="1:24" x14ac:dyDescent="0.25">
      <c r="A8" s="220" t="s">
        <v>160</v>
      </c>
      <c r="B8" s="221"/>
      <c r="C8" s="221"/>
      <c r="D8" s="221"/>
      <c r="E8" s="221"/>
      <c r="F8" s="222"/>
      <c r="G8" s="223" t="s">
        <v>144</v>
      </c>
      <c r="H8" s="224"/>
      <c r="I8" s="224"/>
      <c r="J8" s="224"/>
      <c r="K8" s="224"/>
      <c r="L8" s="225"/>
      <c r="M8" s="214" t="s">
        <v>147</v>
      </c>
      <c r="N8" s="215"/>
      <c r="O8" s="215"/>
      <c r="P8" s="216"/>
      <c r="Q8" s="117"/>
      <c r="R8" s="118" t="s">
        <v>156</v>
      </c>
      <c r="S8" s="120"/>
      <c r="T8" s="134" t="s">
        <v>158</v>
      </c>
      <c r="U8" s="135" t="s">
        <v>159</v>
      </c>
      <c r="V8" s="93"/>
      <c r="W8" s="72"/>
      <c r="X8" s="72"/>
    </row>
    <row r="9" spans="1:24" s="2" customFormat="1" ht="90" x14ac:dyDescent="0.25">
      <c r="A9" s="99" t="s">
        <v>5</v>
      </c>
      <c r="B9" s="100" t="s">
        <v>6</v>
      </c>
      <c r="C9" s="101" t="s">
        <v>17</v>
      </c>
      <c r="D9" s="101" t="s">
        <v>16</v>
      </c>
      <c r="E9" s="100" t="s">
        <v>3</v>
      </c>
      <c r="F9" s="69" t="s">
        <v>161</v>
      </c>
      <c r="G9" s="76" t="s">
        <v>150</v>
      </c>
      <c r="H9" s="77" t="s">
        <v>151</v>
      </c>
      <c r="I9" s="77" t="s">
        <v>152</v>
      </c>
      <c r="J9" s="77" t="s">
        <v>153</v>
      </c>
      <c r="K9" s="77" t="s">
        <v>124</v>
      </c>
      <c r="L9" s="78" t="s">
        <v>162</v>
      </c>
      <c r="M9" s="96" t="s">
        <v>176</v>
      </c>
      <c r="N9" s="97" t="s">
        <v>177</v>
      </c>
      <c r="O9" s="97" t="s">
        <v>148</v>
      </c>
      <c r="P9" s="98" t="s">
        <v>168</v>
      </c>
      <c r="Q9" s="116" t="s">
        <v>149</v>
      </c>
      <c r="R9" s="116" t="s">
        <v>178</v>
      </c>
      <c r="S9" s="119" t="s">
        <v>155</v>
      </c>
      <c r="T9" s="121" t="s">
        <v>157</v>
      </c>
      <c r="U9" s="122" t="s">
        <v>179</v>
      </c>
      <c r="V9" s="94"/>
      <c r="W9" s="3" t="s">
        <v>48</v>
      </c>
      <c r="X9" s="14" t="s">
        <v>49</v>
      </c>
    </row>
    <row r="10" spans="1:24" x14ac:dyDescent="0.25">
      <c r="A10" s="102"/>
      <c r="B10" s="18"/>
      <c r="C10" s="103"/>
      <c r="D10" s="103"/>
      <c r="E10" s="18"/>
      <c r="F10" s="136"/>
      <c r="G10" s="79" t="str">
        <f>IF(ISBLANK(E10),"",VLOOKUP(W10,FCCRateTable!A:C,2,FALSE))</f>
        <v/>
      </c>
      <c r="H10" s="80" t="str">
        <f>IF(ISBLANK(E10),"",(G10/2))</f>
        <v/>
      </c>
      <c r="I10" s="80" t="str">
        <f>IF(ISBLANK(E10),"",(G10*C10))</f>
        <v/>
      </c>
      <c r="J10" s="80" t="str">
        <f>IF(ISBLANK(E10),"",(H10*D10))</f>
        <v/>
      </c>
      <c r="K10" s="80" t="str">
        <f>IF(ISBLANK(E10),"",(I10+J10))</f>
        <v/>
      </c>
      <c r="L10" s="81" t="str">
        <f>IF(ISBLANK(F10),"",K10-(K10*F10))</f>
        <v/>
      </c>
      <c r="M10" s="79" t="str">
        <f>IF(ISBLANK(E10),"",VLOOKUP(W10,FCCRateTable!A:C,3,FALSE))</f>
        <v/>
      </c>
      <c r="N10" s="80" t="str">
        <f t="shared" ref="N10:N73" si="0">IF(ISBLANK(E10),"",((M10-G10)*C10)+(((M10-G10)/2)*D10))</f>
        <v/>
      </c>
      <c r="O10" s="80" t="str">
        <f>IF(ISBLANK(E10),"",(VLOOKUP(X10,FCCRateTable!A:C,3,FALSE)*C10)+((VLOOKUP(X10,FCCRateTable!A:C,3,FALSE)/2*D10)))</f>
        <v/>
      </c>
      <c r="P10" s="81" t="str">
        <f t="shared" ref="P10:P73" si="1">IF(ISBLANK(E10),"",N10+O10)</f>
        <v/>
      </c>
      <c r="Q10" s="80" t="str">
        <f t="shared" ref="Q10:Q73" si="2">IF(ISBLANK(E10),"",(C10*IF(E10="Infant",$K$3,IF(E10="Toddler",$K$4,IF(E10="Preschool",$K$5,IF(E10="School",$K$6,"")))))+(D10*IF(E10="Infant",$K$3,IF(E10="Toddler",$K$4,IF(E10="Preschool",$K$5,IF(E10="School",$K$6,""))))/2))</f>
        <v/>
      </c>
      <c r="R10" s="80" t="str">
        <f t="shared" ref="R10:R73" si="3">IF(ISBLANK(E10),"",N10+K10)</f>
        <v/>
      </c>
      <c r="S10" s="81" t="str">
        <f>IF(ISBLANK(E10),"",IF(R10&gt;Q10,0,Q10-R10))</f>
        <v/>
      </c>
      <c r="T10" s="123" t="str">
        <f t="shared" ref="T10:T17" si="4">IF(ISBLANK(E10),"",S10+L10)</f>
        <v/>
      </c>
      <c r="U10" s="124" t="str">
        <f t="shared" ref="U10:U73" si="5">IF(ISBLANK(E10),"",K10-L10+N10+O10)</f>
        <v/>
      </c>
      <c r="V10" s="95"/>
      <c r="W10" s="15" t="str">
        <f t="shared" ref="W10:W73" si="6">IF(ISBLANK(E10),"",CONCATENATE($B$4,",",E10))</f>
        <v/>
      </c>
      <c r="X10" s="15" t="str">
        <f t="shared" ref="X10:X73" si="7">IF(ISBLANK(E10),"",CONCATENATE($B$4,",",E10,",",$I$4))</f>
        <v/>
      </c>
    </row>
    <row r="11" spans="1:24" x14ac:dyDescent="0.25">
      <c r="A11" s="102"/>
      <c r="B11" s="18"/>
      <c r="C11" s="103"/>
      <c r="D11" s="103"/>
      <c r="E11" s="18"/>
      <c r="F11" s="136"/>
      <c r="G11" s="79" t="str">
        <f>IF(ISBLANK(E11),"",VLOOKUP(W11,FCCRateTable!A:C,2,FALSE))</f>
        <v/>
      </c>
      <c r="H11" s="80" t="str">
        <f t="shared" ref="H11:H74" si="8">IF(ISBLANK(E11),"",(G11/2))</f>
        <v/>
      </c>
      <c r="I11" s="80" t="str">
        <f t="shared" ref="I11:I74" si="9">IF(ISBLANK(E11),"",(G11*C11))</f>
        <v/>
      </c>
      <c r="J11" s="80" t="str">
        <f t="shared" ref="J11:J74" si="10">IF(ISBLANK(E11),"",(H11*D11))</f>
        <v/>
      </c>
      <c r="K11" s="80" t="str">
        <f t="shared" ref="K11:K59" si="11">IF(ISBLANK(E11),"",(I11+J11))</f>
        <v/>
      </c>
      <c r="L11" s="81" t="str">
        <f t="shared" ref="L11:L74" si="12">IF(ISBLANK(F11),"",K11-(K11*F11))</f>
        <v/>
      </c>
      <c r="M11" s="79" t="str">
        <f>IF(ISBLANK(E11),"",VLOOKUP(W11,FCCRateTable!A:C,3,FALSE))</f>
        <v/>
      </c>
      <c r="N11" s="80" t="str">
        <f t="shared" si="0"/>
        <v/>
      </c>
      <c r="O11" s="80" t="str">
        <f>IF(ISBLANK(E11),"",(VLOOKUP(X11,FCCRateTable!A:C,3,FALSE)*C11)+((VLOOKUP(X11,FCCRateTable!A:C,3,FALSE)/2*D11)))</f>
        <v/>
      </c>
      <c r="P11" s="81" t="str">
        <f t="shared" si="1"/>
        <v/>
      </c>
      <c r="Q11" s="80" t="str">
        <f t="shared" si="2"/>
        <v/>
      </c>
      <c r="R11" s="80" t="str">
        <f>IF(ISBLANK(E11),"",N11+K11)</f>
        <v/>
      </c>
      <c r="S11" s="81" t="str">
        <f t="shared" ref="S11:S74" si="13">IF(ISBLANK(E11),"",IF(R11&gt;Q11,0,Q11-R11))</f>
        <v/>
      </c>
      <c r="T11" s="123" t="str">
        <f t="shared" si="4"/>
        <v/>
      </c>
      <c r="U11" s="124" t="str">
        <f t="shared" si="5"/>
        <v/>
      </c>
      <c r="V11" s="95"/>
      <c r="W11" s="15" t="str">
        <f t="shared" si="6"/>
        <v/>
      </c>
      <c r="X11" s="15" t="str">
        <f t="shared" si="7"/>
        <v/>
      </c>
    </row>
    <row r="12" spans="1:24" x14ac:dyDescent="0.25">
      <c r="A12" s="102"/>
      <c r="B12" s="18"/>
      <c r="C12" s="103"/>
      <c r="D12" s="103"/>
      <c r="E12" s="18"/>
      <c r="F12" s="136"/>
      <c r="G12" s="79" t="str">
        <f>IF(ISBLANK(E12),"",VLOOKUP(W12,FCCRateTable!A:C,2,FALSE))</f>
        <v/>
      </c>
      <c r="H12" s="80" t="str">
        <f t="shared" si="8"/>
        <v/>
      </c>
      <c r="I12" s="80" t="str">
        <f t="shared" si="9"/>
        <v/>
      </c>
      <c r="J12" s="80" t="str">
        <f t="shared" si="10"/>
        <v/>
      </c>
      <c r="K12" s="80" t="str">
        <f t="shared" si="11"/>
        <v/>
      </c>
      <c r="L12" s="81" t="str">
        <f t="shared" si="12"/>
        <v/>
      </c>
      <c r="M12" s="79" t="str">
        <f>IF(ISBLANK(E12),"",VLOOKUP(W12,FCCRateTable!A:C,3,FALSE))</f>
        <v/>
      </c>
      <c r="N12" s="80" t="str">
        <f t="shared" si="0"/>
        <v/>
      </c>
      <c r="O12" s="80" t="str">
        <f>IF(ISBLANK(E12),"",(VLOOKUP(X12,FCCRateTable!A:C,3,FALSE)*C12)+((VLOOKUP(X12,FCCRateTable!A:C,3,FALSE)/2*D12)))</f>
        <v/>
      </c>
      <c r="P12" s="81" t="str">
        <f t="shared" si="1"/>
        <v/>
      </c>
      <c r="Q12" s="80" t="str">
        <f t="shared" si="2"/>
        <v/>
      </c>
      <c r="R12" s="80" t="str">
        <f t="shared" si="3"/>
        <v/>
      </c>
      <c r="S12" s="81" t="str">
        <f t="shared" si="13"/>
        <v/>
      </c>
      <c r="T12" s="123" t="str">
        <f t="shared" si="4"/>
        <v/>
      </c>
      <c r="U12" s="124" t="str">
        <f t="shared" si="5"/>
        <v/>
      </c>
      <c r="V12" s="95"/>
      <c r="W12" s="15" t="str">
        <f t="shared" si="6"/>
        <v/>
      </c>
      <c r="X12" s="15" t="str">
        <f t="shared" si="7"/>
        <v/>
      </c>
    </row>
    <row r="13" spans="1:24" x14ac:dyDescent="0.25">
      <c r="A13" s="102"/>
      <c r="B13" s="18"/>
      <c r="C13" s="103"/>
      <c r="D13" s="103"/>
      <c r="E13" s="18"/>
      <c r="F13" s="136"/>
      <c r="G13" s="79" t="str">
        <f>IF(ISBLANK(E13),"",VLOOKUP(W13,FCCRateTable!A:C,2,FALSE))</f>
        <v/>
      </c>
      <c r="H13" s="80" t="str">
        <f t="shared" si="8"/>
        <v/>
      </c>
      <c r="I13" s="80"/>
      <c r="J13" s="80" t="str">
        <f t="shared" si="10"/>
        <v/>
      </c>
      <c r="K13" s="80" t="str">
        <f t="shared" si="11"/>
        <v/>
      </c>
      <c r="L13" s="81" t="str">
        <f t="shared" si="12"/>
        <v/>
      </c>
      <c r="M13" s="79" t="str">
        <f>IF(ISBLANK(E13),"",VLOOKUP(W13,FCCRateTable!A:C,3,FALSE))</f>
        <v/>
      </c>
      <c r="N13" s="80" t="str">
        <f t="shared" si="0"/>
        <v/>
      </c>
      <c r="O13" s="80" t="str">
        <f>IF(ISBLANK(E13),"",(VLOOKUP(X13,FCCRateTable!A:C,3,FALSE)*C13)+((VLOOKUP(X13,FCCRateTable!A:C,3,FALSE)/2*D13)))</f>
        <v/>
      </c>
      <c r="P13" s="81" t="str">
        <f t="shared" si="1"/>
        <v/>
      </c>
      <c r="Q13" s="80" t="str">
        <f t="shared" si="2"/>
        <v/>
      </c>
      <c r="R13" s="80" t="str">
        <f t="shared" si="3"/>
        <v/>
      </c>
      <c r="S13" s="81" t="str">
        <f t="shared" si="13"/>
        <v/>
      </c>
      <c r="T13" s="123" t="str">
        <f t="shared" si="4"/>
        <v/>
      </c>
      <c r="U13" s="124" t="str">
        <f t="shared" si="5"/>
        <v/>
      </c>
      <c r="V13" s="95"/>
      <c r="W13" s="15" t="str">
        <f t="shared" si="6"/>
        <v/>
      </c>
      <c r="X13" s="15" t="str">
        <f t="shared" si="7"/>
        <v/>
      </c>
    </row>
    <row r="14" spans="1:24" x14ac:dyDescent="0.25">
      <c r="A14" s="102"/>
      <c r="B14" s="18"/>
      <c r="C14" s="103"/>
      <c r="D14" s="103"/>
      <c r="E14" s="18"/>
      <c r="F14" s="136"/>
      <c r="G14" s="79" t="str">
        <f>IF(ISBLANK(E14),"",VLOOKUP(W14,FCCRateTable!A:C,2,FALSE))</f>
        <v/>
      </c>
      <c r="H14" s="80" t="str">
        <f t="shared" si="8"/>
        <v/>
      </c>
      <c r="I14" s="80" t="str">
        <f t="shared" si="9"/>
        <v/>
      </c>
      <c r="J14" s="80" t="str">
        <f t="shared" si="10"/>
        <v/>
      </c>
      <c r="K14" s="80" t="str">
        <f t="shared" si="11"/>
        <v/>
      </c>
      <c r="L14" s="81" t="str">
        <f t="shared" si="12"/>
        <v/>
      </c>
      <c r="M14" s="79" t="str">
        <f>IF(ISBLANK(E14),"",VLOOKUP(W14,FCCRateTable!A:C,3,FALSE))</f>
        <v/>
      </c>
      <c r="N14" s="80" t="str">
        <f t="shared" si="0"/>
        <v/>
      </c>
      <c r="O14" s="80" t="str">
        <f>IF(ISBLANK(E14),"",(VLOOKUP(X14,FCCRateTable!A:C,3,FALSE)*C14)+((VLOOKUP(X14,FCCRateTable!A:C,3,FALSE)/2*D14)))</f>
        <v/>
      </c>
      <c r="P14" s="81" t="str">
        <f t="shared" si="1"/>
        <v/>
      </c>
      <c r="Q14" s="80" t="str">
        <f t="shared" si="2"/>
        <v/>
      </c>
      <c r="R14" s="80" t="str">
        <f t="shared" si="3"/>
        <v/>
      </c>
      <c r="S14" s="81" t="str">
        <f t="shared" si="13"/>
        <v/>
      </c>
      <c r="T14" s="123" t="str">
        <f t="shared" si="4"/>
        <v/>
      </c>
      <c r="U14" s="124" t="str">
        <f t="shared" si="5"/>
        <v/>
      </c>
      <c r="V14" s="95"/>
      <c r="W14" s="15" t="str">
        <f t="shared" si="6"/>
        <v/>
      </c>
      <c r="X14" s="15" t="str">
        <f t="shared" si="7"/>
        <v/>
      </c>
    </row>
    <row r="15" spans="1:24" x14ac:dyDescent="0.25">
      <c r="A15" s="102"/>
      <c r="B15" s="18"/>
      <c r="C15" s="103"/>
      <c r="D15" s="103"/>
      <c r="E15" s="18"/>
      <c r="F15" s="136"/>
      <c r="G15" s="79" t="str">
        <f>IF(ISBLANK(E15),"",VLOOKUP(W15,FCCRateTable!A:C,2,FALSE))</f>
        <v/>
      </c>
      <c r="H15" s="80" t="str">
        <f t="shared" si="8"/>
        <v/>
      </c>
      <c r="I15" s="80" t="str">
        <f t="shared" si="9"/>
        <v/>
      </c>
      <c r="J15" s="80" t="str">
        <f t="shared" si="10"/>
        <v/>
      </c>
      <c r="K15" s="80" t="str">
        <f t="shared" si="11"/>
        <v/>
      </c>
      <c r="L15" s="81" t="str">
        <f t="shared" si="12"/>
        <v/>
      </c>
      <c r="M15" s="79" t="str">
        <f>IF(ISBLANK(E15),"",VLOOKUP(W15,FCCRateTable!A:C,3,FALSE))</f>
        <v/>
      </c>
      <c r="N15" s="80" t="str">
        <f t="shared" si="0"/>
        <v/>
      </c>
      <c r="O15" s="80" t="str">
        <f>IF(ISBLANK(E15),"",(VLOOKUP(X15,FCCRateTable!A:C,3,FALSE)*C15)+((VLOOKUP(X15,FCCRateTable!A:C,3,FALSE)/2*D15)))</f>
        <v/>
      </c>
      <c r="P15" s="81" t="str">
        <f t="shared" si="1"/>
        <v/>
      </c>
      <c r="Q15" s="80" t="str">
        <f t="shared" si="2"/>
        <v/>
      </c>
      <c r="R15" s="80" t="str">
        <f t="shared" si="3"/>
        <v/>
      </c>
      <c r="S15" s="81" t="str">
        <f t="shared" si="13"/>
        <v/>
      </c>
      <c r="T15" s="123" t="str">
        <f t="shared" si="4"/>
        <v/>
      </c>
      <c r="U15" s="124" t="str">
        <f t="shared" si="5"/>
        <v/>
      </c>
      <c r="V15" s="95"/>
      <c r="W15" s="15" t="str">
        <f t="shared" si="6"/>
        <v/>
      </c>
      <c r="X15" s="15" t="str">
        <f t="shared" si="7"/>
        <v/>
      </c>
    </row>
    <row r="16" spans="1:24" x14ac:dyDescent="0.25">
      <c r="A16" s="102"/>
      <c r="B16" s="18"/>
      <c r="C16" s="103"/>
      <c r="D16" s="103"/>
      <c r="E16" s="18"/>
      <c r="F16" s="136"/>
      <c r="G16" s="79" t="str">
        <f>IF(ISBLANK(E16),"",VLOOKUP(W16,FCCRateTable!A:C,2,FALSE))</f>
        <v/>
      </c>
      <c r="H16" s="80" t="str">
        <f t="shared" si="8"/>
        <v/>
      </c>
      <c r="I16" s="80" t="str">
        <f t="shared" si="9"/>
        <v/>
      </c>
      <c r="J16" s="80" t="str">
        <f t="shared" si="10"/>
        <v/>
      </c>
      <c r="K16" s="80" t="str">
        <f t="shared" si="11"/>
        <v/>
      </c>
      <c r="L16" s="81" t="str">
        <f t="shared" si="12"/>
        <v/>
      </c>
      <c r="M16" s="79" t="str">
        <f>IF(ISBLANK(E16),"",VLOOKUP(W16,FCCRateTable!A:C,3,FALSE))</f>
        <v/>
      </c>
      <c r="N16" s="80" t="str">
        <f t="shared" si="0"/>
        <v/>
      </c>
      <c r="O16" s="80" t="str">
        <f>IF(ISBLANK(E16),"",(VLOOKUP(X16,FCCRateTable!A:C,3,FALSE)*C16)+((VLOOKUP(X16,FCCRateTable!A:C,3,FALSE)/2*D16)))</f>
        <v/>
      </c>
      <c r="P16" s="81" t="str">
        <f t="shared" si="1"/>
        <v/>
      </c>
      <c r="Q16" s="80" t="str">
        <f t="shared" si="2"/>
        <v/>
      </c>
      <c r="R16" s="80" t="str">
        <f>IF(ISBLANK(E16),"",N16+K16)</f>
        <v/>
      </c>
      <c r="S16" s="81" t="str">
        <f t="shared" si="13"/>
        <v/>
      </c>
      <c r="T16" s="123" t="str">
        <f t="shared" si="4"/>
        <v/>
      </c>
      <c r="U16" s="124" t="str">
        <f t="shared" si="5"/>
        <v/>
      </c>
      <c r="V16" s="95"/>
      <c r="W16" s="15" t="str">
        <f t="shared" si="6"/>
        <v/>
      </c>
      <c r="X16" s="15" t="str">
        <f t="shared" si="7"/>
        <v/>
      </c>
    </row>
    <row r="17" spans="1:24" x14ac:dyDescent="0.25">
      <c r="A17" s="102"/>
      <c r="B17" s="18"/>
      <c r="C17" s="103"/>
      <c r="D17" s="103"/>
      <c r="E17" s="18"/>
      <c r="F17" s="136"/>
      <c r="G17" s="79" t="str">
        <f>IF(ISBLANK(E17),"",VLOOKUP(W17,FCCRateTable!A:C,2,FALSE))</f>
        <v/>
      </c>
      <c r="H17" s="80" t="str">
        <f t="shared" si="8"/>
        <v/>
      </c>
      <c r="I17" s="80" t="str">
        <f t="shared" si="9"/>
        <v/>
      </c>
      <c r="J17" s="80" t="str">
        <f t="shared" si="10"/>
        <v/>
      </c>
      <c r="K17" s="80" t="str">
        <f t="shared" si="11"/>
        <v/>
      </c>
      <c r="L17" s="81" t="str">
        <f t="shared" si="12"/>
        <v/>
      </c>
      <c r="M17" s="79" t="str">
        <f>IF(ISBLANK(E17),"",VLOOKUP(W17,FCCRateTable!A:C,3,FALSE))</f>
        <v/>
      </c>
      <c r="N17" s="80" t="str">
        <f t="shared" si="0"/>
        <v/>
      </c>
      <c r="O17" s="80" t="str">
        <f>IF(ISBLANK(E17),"",(VLOOKUP(X17,FCCRateTable!A:C,3,FALSE)*C17)+((VLOOKUP(X17,FCCRateTable!A:C,3,FALSE)/2*D17)))</f>
        <v/>
      </c>
      <c r="P17" s="81" t="str">
        <f t="shared" si="1"/>
        <v/>
      </c>
      <c r="Q17" s="80" t="str">
        <f t="shared" si="2"/>
        <v/>
      </c>
      <c r="R17" s="80" t="str">
        <f t="shared" si="3"/>
        <v/>
      </c>
      <c r="S17" s="81" t="str">
        <f t="shared" si="13"/>
        <v/>
      </c>
      <c r="T17" s="123" t="str">
        <f t="shared" si="4"/>
        <v/>
      </c>
      <c r="U17" s="124" t="str">
        <f t="shared" si="5"/>
        <v/>
      </c>
      <c r="V17" s="95"/>
      <c r="W17" s="15" t="str">
        <f t="shared" si="6"/>
        <v/>
      </c>
      <c r="X17" s="15" t="str">
        <f t="shared" si="7"/>
        <v/>
      </c>
    </row>
    <row r="18" spans="1:24" x14ac:dyDescent="0.25">
      <c r="A18" s="102"/>
      <c r="B18" s="18"/>
      <c r="C18" s="103"/>
      <c r="D18" s="103"/>
      <c r="E18" s="18"/>
      <c r="F18" s="136"/>
      <c r="G18" s="79" t="str">
        <f>IF(ISBLANK(E18),"",VLOOKUP(W18,FCCRateTable!A:C,2,FALSE))</f>
        <v/>
      </c>
      <c r="H18" s="80" t="str">
        <f t="shared" si="8"/>
        <v/>
      </c>
      <c r="I18" s="80" t="str">
        <f t="shared" si="9"/>
        <v/>
      </c>
      <c r="J18" s="80" t="str">
        <f t="shared" si="10"/>
        <v/>
      </c>
      <c r="K18" s="80" t="str">
        <f t="shared" si="11"/>
        <v/>
      </c>
      <c r="L18" s="81" t="str">
        <f t="shared" si="12"/>
        <v/>
      </c>
      <c r="M18" s="79" t="str">
        <f>IF(ISBLANK(E18),"",VLOOKUP(W18,FCCRateTable!A:C,3,FALSE))</f>
        <v/>
      </c>
      <c r="N18" s="80" t="str">
        <f t="shared" si="0"/>
        <v/>
      </c>
      <c r="O18" s="80" t="str">
        <f>IF(ISBLANK(E18),"",(VLOOKUP(X18,FCCRateTable!A:C,3,FALSE)*C18)+((VLOOKUP(X18,FCCRateTable!A:C,3,FALSE)/2*D18)))</f>
        <v/>
      </c>
      <c r="P18" s="81" t="str">
        <f t="shared" si="1"/>
        <v/>
      </c>
      <c r="Q18" s="80" t="str">
        <f t="shared" si="2"/>
        <v/>
      </c>
      <c r="R18" s="80" t="str">
        <f t="shared" si="3"/>
        <v/>
      </c>
      <c r="S18" s="81" t="str">
        <f t="shared" si="13"/>
        <v/>
      </c>
      <c r="T18" s="123" t="str">
        <f>IF(ISBLANK(E18),"",S18+L18)</f>
        <v/>
      </c>
      <c r="U18" s="124" t="str">
        <f t="shared" si="5"/>
        <v/>
      </c>
      <c r="V18" s="95"/>
      <c r="W18" s="15" t="str">
        <f t="shared" si="6"/>
        <v/>
      </c>
      <c r="X18" s="15" t="str">
        <f t="shared" si="7"/>
        <v/>
      </c>
    </row>
    <row r="19" spans="1:24" x14ac:dyDescent="0.25">
      <c r="A19" s="102"/>
      <c r="B19" s="18"/>
      <c r="C19" s="103"/>
      <c r="D19" s="103"/>
      <c r="E19" s="18"/>
      <c r="F19" s="136"/>
      <c r="G19" s="70" t="str">
        <f>IF(ISBLANK(E19),"",VLOOKUP(W19,FCCRateTable!A:C,2,FALSE))</f>
        <v/>
      </c>
      <c r="H19" s="71" t="str">
        <f t="shared" si="8"/>
        <v/>
      </c>
      <c r="I19" s="71" t="str">
        <f t="shared" si="9"/>
        <v/>
      </c>
      <c r="J19" s="71" t="str">
        <f t="shared" si="10"/>
        <v/>
      </c>
      <c r="K19" s="71" t="str">
        <f t="shared" si="11"/>
        <v/>
      </c>
      <c r="L19" s="81" t="str">
        <f t="shared" si="12"/>
        <v/>
      </c>
      <c r="M19" s="79" t="str">
        <f>IF(ISBLANK(E19),"",VLOOKUP(W19,FCCRateTable!A:C,3,FALSE))</f>
        <v/>
      </c>
      <c r="N19" s="80" t="str">
        <f t="shared" si="0"/>
        <v/>
      </c>
      <c r="O19" s="80" t="str">
        <f>IF(ISBLANK(E19),"",(VLOOKUP(X19,FCCRateTable!A:C,3,FALSE)*C19)+((VLOOKUP(X19,FCCRateTable!A:C,3,FALSE)/2*D19)))</f>
        <v/>
      </c>
      <c r="P19" s="81" t="str">
        <f t="shared" si="1"/>
        <v/>
      </c>
      <c r="Q19" s="80" t="str">
        <f t="shared" si="2"/>
        <v/>
      </c>
      <c r="R19" s="80" t="str">
        <f t="shared" si="3"/>
        <v/>
      </c>
      <c r="S19" s="81" t="str">
        <f t="shared" si="13"/>
        <v/>
      </c>
      <c r="T19" s="123" t="str">
        <f t="shared" ref="T19:T82" si="14">IF(ISBLANK(E19),"",S19+L19)</f>
        <v/>
      </c>
      <c r="U19" s="124" t="str">
        <f t="shared" si="5"/>
        <v/>
      </c>
      <c r="V19" s="95"/>
      <c r="W19" s="15" t="str">
        <f t="shared" si="6"/>
        <v/>
      </c>
      <c r="X19" s="15" t="str">
        <f t="shared" si="7"/>
        <v/>
      </c>
    </row>
    <row r="20" spans="1:24" x14ac:dyDescent="0.25">
      <c r="A20" s="102"/>
      <c r="B20" s="18"/>
      <c r="C20" s="103"/>
      <c r="D20" s="103"/>
      <c r="E20" s="18"/>
      <c r="F20" s="136"/>
      <c r="G20" s="70" t="str">
        <f>IF(ISBLANK(E20),"",VLOOKUP(W20,FCCRateTable!A:C,2,FALSE))</f>
        <v/>
      </c>
      <c r="H20" s="71" t="str">
        <f t="shared" si="8"/>
        <v/>
      </c>
      <c r="I20" s="71" t="str">
        <f t="shared" si="9"/>
        <v/>
      </c>
      <c r="J20" s="71" t="str">
        <f t="shared" si="10"/>
        <v/>
      </c>
      <c r="K20" s="71" t="str">
        <f t="shared" si="11"/>
        <v/>
      </c>
      <c r="L20" s="81" t="str">
        <f t="shared" si="12"/>
        <v/>
      </c>
      <c r="M20" s="79" t="str">
        <f>IF(ISBLANK(E20),"",VLOOKUP(W20,FCCRateTable!A:C,3,FALSE))</f>
        <v/>
      </c>
      <c r="N20" s="80" t="str">
        <f t="shared" si="0"/>
        <v/>
      </c>
      <c r="O20" s="80" t="str">
        <f>IF(ISBLANK(E20),"",(VLOOKUP(X20,FCCRateTable!A:C,3,FALSE)*C20)+((VLOOKUP(X20,FCCRateTable!A:C,3,FALSE)/2*D20)))</f>
        <v/>
      </c>
      <c r="P20" s="81" t="str">
        <f t="shared" si="1"/>
        <v/>
      </c>
      <c r="Q20" s="80" t="str">
        <f t="shared" si="2"/>
        <v/>
      </c>
      <c r="R20" s="80" t="str">
        <f t="shared" si="3"/>
        <v/>
      </c>
      <c r="S20" s="81" t="str">
        <f t="shared" si="13"/>
        <v/>
      </c>
      <c r="T20" s="123" t="str">
        <f t="shared" si="14"/>
        <v/>
      </c>
      <c r="U20" s="124" t="str">
        <f t="shared" si="5"/>
        <v/>
      </c>
      <c r="V20" s="95"/>
      <c r="W20" s="15" t="str">
        <f t="shared" si="6"/>
        <v/>
      </c>
      <c r="X20" s="15" t="str">
        <f t="shared" si="7"/>
        <v/>
      </c>
    </row>
    <row r="21" spans="1:24" x14ac:dyDescent="0.25">
      <c r="A21" s="102"/>
      <c r="B21" s="18"/>
      <c r="C21" s="103"/>
      <c r="D21" s="103"/>
      <c r="E21" s="18"/>
      <c r="F21" s="136"/>
      <c r="G21" s="70" t="str">
        <f>IF(ISBLANK(E21),"",VLOOKUP(W21,FCCRateTable!A:C,2,FALSE))</f>
        <v/>
      </c>
      <c r="H21" s="71" t="str">
        <f t="shared" si="8"/>
        <v/>
      </c>
      <c r="I21" s="71" t="str">
        <f t="shared" si="9"/>
        <v/>
      </c>
      <c r="J21" s="71" t="str">
        <f t="shared" si="10"/>
        <v/>
      </c>
      <c r="K21" s="71" t="str">
        <f t="shared" si="11"/>
        <v/>
      </c>
      <c r="L21" s="81" t="str">
        <f t="shared" si="12"/>
        <v/>
      </c>
      <c r="M21" s="79" t="str">
        <f>IF(ISBLANK(E21),"",VLOOKUP(W21,FCCRateTable!A:C,3,FALSE))</f>
        <v/>
      </c>
      <c r="N21" s="80" t="str">
        <f t="shared" si="0"/>
        <v/>
      </c>
      <c r="O21" s="80" t="str">
        <f>IF(ISBLANK(E21),"",(VLOOKUP(X21,FCCRateTable!A:C,3,FALSE)*C21)+((VLOOKUP(X21,FCCRateTable!A:C,3,FALSE)/2*D21)))</f>
        <v/>
      </c>
      <c r="P21" s="81" t="str">
        <f t="shared" si="1"/>
        <v/>
      </c>
      <c r="Q21" s="80" t="str">
        <f t="shared" si="2"/>
        <v/>
      </c>
      <c r="R21" s="80" t="str">
        <f t="shared" si="3"/>
        <v/>
      </c>
      <c r="S21" s="81" t="str">
        <f t="shared" si="13"/>
        <v/>
      </c>
      <c r="T21" s="123" t="str">
        <f t="shared" si="14"/>
        <v/>
      </c>
      <c r="U21" s="124" t="str">
        <f t="shared" si="5"/>
        <v/>
      </c>
      <c r="V21" s="95"/>
      <c r="W21" s="15" t="str">
        <f t="shared" si="6"/>
        <v/>
      </c>
      <c r="X21" s="15" t="str">
        <f t="shared" si="7"/>
        <v/>
      </c>
    </row>
    <row r="22" spans="1:24" x14ac:dyDescent="0.25">
      <c r="A22" s="102"/>
      <c r="B22" s="18"/>
      <c r="C22" s="103"/>
      <c r="D22" s="103"/>
      <c r="E22" s="18"/>
      <c r="F22" s="136"/>
      <c r="G22" s="70" t="str">
        <f>IF(ISBLANK(E22),"",VLOOKUP(W22,FCCRateTable!A:C,2,FALSE))</f>
        <v/>
      </c>
      <c r="H22" s="71" t="str">
        <f t="shared" si="8"/>
        <v/>
      </c>
      <c r="I22" s="71" t="str">
        <f t="shared" si="9"/>
        <v/>
      </c>
      <c r="J22" s="71" t="str">
        <f t="shared" si="10"/>
        <v/>
      </c>
      <c r="K22" s="71" t="str">
        <f t="shared" si="11"/>
        <v/>
      </c>
      <c r="L22" s="81" t="str">
        <f t="shared" si="12"/>
        <v/>
      </c>
      <c r="M22" s="79" t="str">
        <f>IF(ISBLANK(E22),"",VLOOKUP(W22,FCCRateTable!A:C,3,FALSE))</f>
        <v/>
      </c>
      <c r="N22" s="80" t="str">
        <f t="shared" si="0"/>
        <v/>
      </c>
      <c r="O22" s="80" t="str">
        <f>IF(ISBLANK(E22),"",(VLOOKUP(X22,FCCRateTable!A:C,3,FALSE)*C22)+((VLOOKUP(X22,FCCRateTable!A:C,3,FALSE)/2*D22)))</f>
        <v/>
      </c>
      <c r="P22" s="81" t="str">
        <f t="shared" si="1"/>
        <v/>
      </c>
      <c r="Q22" s="80" t="str">
        <f t="shared" si="2"/>
        <v/>
      </c>
      <c r="R22" s="80" t="str">
        <f t="shared" si="3"/>
        <v/>
      </c>
      <c r="S22" s="81" t="str">
        <f t="shared" si="13"/>
        <v/>
      </c>
      <c r="T22" s="123" t="str">
        <f t="shared" si="14"/>
        <v/>
      </c>
      <c r="U22" s="124" t="str">
        <f t="shared" si="5"/>
        <v/>
      </c>
      <c r="V22" s="95"/>
      <c r="W22" s="15" t="str">
        <f t="shared" si="6"/>
        <v/>
      </c>
      <c r="X22" s="15" t="str">
        <f t="shared" si="7"/>
        <v/>
      </c>
    </row>
    <row r="23" spans="1:24" x14ac:dyDescent="0.25">
      <c r="A23" s="102"/>
      <c r="B23" s="18"/>
      <c r="C23" s="103"/>
      <c r="D23" s="103"/>
      <c r="E23" s="18"/>
      <c r="F23" s="136"/>
      <c r="G23" s="70" t="str">
        <f>IF(ISBLANK(E23),"",VLOOKUP(W23,FCCRateTable!A:C,2,FALSE))</f>
        <v/>
      </c>
      <c r="H23" s="71" t="str">
        <f t="shared" si="8"/>
        <v/>
      </c>
      <c r="I23" s="71" t="str">
        <f t="shared" si="9"/>
        <v/>
      </c>
      <c r="J23" s="71" t="str">
        <f t="shared" si="10"/>
        <v/>
      </c>
      <c r="K23" s="71" t="str">
        <f t="shared" si="11"/>
        <v/>
      </c>
      <c r="L23" s="81" t="str">
        <f t="shared" si="12"/>
        <v/>
      </c>
      <c r="M23" s="79" t="str">
        <f>IF(ISBLANK(E23),"",VLOOKUP(W23,FCCRateTable!A:C,3,FALSE))</f>
        <v/>
      </c>
      <c r="N23" s="80" t="str">
        <f t="shared" si="0"/>
        <v/>
      </c>
      <c r="O23" s="80" t="str">
        <f>IF(ISBLANK(E23),"",(VLOOKUP(X23,FCCRateTable!A:C,3,FALSE)*C23)+((VLOOKUP(X23,FCCRateTable!A:C,3,FALSE)/2*D23)))</f>
        <v/>
      </c>
      <c r="P23" s="81" t="str">
        <f t="shared" si="1"/>
        <v/>
      </c>
      <c r="Q23" s="80" t="str">
        <f t="shared" si="2"/>
        <v/>
      </c>
      <c r="R23" s="80" t="str">
        <f t="shared" si="3"/>
        <v/>
      </c>
      <c r="S23" s="81" t="str">
        <f t="shared" si="13"/>
        <v/>
      </c>
      <c r="T23" s="123" t="str">
        <f t="shared" si="14"/>
        <v/>
      </c>
      <c r="U23" s="124" t="str">
        <f t="shared" si="5"/>
        <v/>
      </c>
      <c r="V23" s="95"/>
      <c r="W23" s="15" t="str">
        <f t="shared" si="6"/>
        <v/>
      </c>
      <c r="X23" s="15" t="str">
        <f t="shared" si="7"/>
        <v/>
      </c>
    </row>
    <row r="24" spans="1:24" x14ac:dyDescent="0.25">
      <c r="A24" s="102"/>
      <c r="B24" s="18"/>
      <c r="C24" s="103"/>
      <c r="D24" s="103"/>
      <c r="E24" s="18"/>
      <c r="F24" s="136"/>
      <c r="G24" s="70" t="str">
        <f>IF(ISBLANK(E24),"",VLOOKUP(W24,FCCRateTable!A:C,2,FALSE))</f>
        <v/>
      </c>
      <c r="H24" s="71" t="str">
        <f t="shared" si="8"/>
        <v/>
      </c>
      <c r="I24" s="71" t="str">
        <f t="shared" si="9"/>
        <v/>
      </c>
      <c r="J24" s="71" t="str">
        <f t="shared" si="10"/>
        <v/>
      </c>
      <c r="K24" s="71" t="str">
        <f t="shared" si="11"/>
        <v/>
      </c>
      <c r="L24" s="81" t="str">
        <f t="shared" si="12"/>
        <v/>
      </c>
      <c r="M24" s="79" t="str">
        <f>IF(ISBLANK(E24),"",VLOOKUP(W24,FCCRateTable!A:C,3,FALSE))</f>
        <v/>
      </c>
      <c r="N24" s="80" t="str">
        <f t="shared" si="0"/>
        <v/>
      </c>
      <c r="O24" s="80" t="str">
        <f>IF(ISBLANK(E24),"",(VLOOKUP(X24,FCCRateTable!A:C,3,FALSE)*C24)+((VLOOKUP(X24,FCCRateTable!A:C,3,FALSE)/2*D24)))</f>
        <v/>
      </c>
      <c r="P24" s="81" t="str">
        <f t="shared" si="1"/>
        <v/>
      </c>
      <c r="Q24" s="80" t="str">
        <f t="shared" si="2"/>
        <v/>
      </c>
      <c r="R24" s="80" t="str">
        <f t="shared" si="3"/>
        <v/>
      </c>
      <c r="S24" s="81" t="str">
        <f t="shared" si="13"/>
        <v/>
      </c>
      <c r="T24" s="123" t="str">
        <f t="shared" si="14"/>
        <v/>
      </c>
      <c r="U24" s="124" t="str">
        <f t="shared" si="5"/>
        <v/>
      </c>
      <c r="V24" s="95"/>
      <c r="W24" s="15" t="str">
        <f t="shared" si="6"/>
        <v/>
      </c>
      <c r="X24" s="15" t="str">
        <f t="shared" si="7"/>
        <v/>
      </c>
    </row>
    <row r="25" spans="1:24" x14ac:dyDescent="0.25">
      <c r="A25" s="102"/>
      <c r="B25" s="18"/>
      <c r="C25" s="103"/>
      <c r="D25" s="103"/>
      <c r="E25" s="18"/>
      <c r="F25" s="136"/>
      <c r="G25" s="70" t="str">
        <f>IF(ISBLANK(E25),"",VLOOKUP(W25,FCCRateTable!A:C,2,FALSE))</f>
        <v/>
      </c>
      <c r="H25" s="71" t="str">
        <f t="shared" si="8"/>
        <v/>
      </c>
      <c r="I25" s="71" t="str">
        <f t="shared" si="9"/>
        <v/>
      </c>
      <c r="J25" s="71" t="str">
        <f t="shared" si="10"/>
        <v/>
      </c>
      <c r="K25" s="71" t="str">
        <f t="shared" si="11"/>
        <v/>
      </c>
      <c r="L25" s="81" t="str">
        <f t="shared" si="12"/>
        <v/>
      </c>
      <c r="M25" s="79" t="str">
        <f>IF(ISBLANK(E25),"",VLOOKUP(W25,FCCRateTable!A:C,3,FALSE))</f>
        <v/>
      </c>
      <c r="N25" s="80" t="str">
        <f t="shared" si="0"/>
        <v/>
      </c>
      <c r="O25" s="80" t="str">
        <f>IF(ISBLANK(E25),"",(VLOOKUP(X25,FCCRateTable!A:C,3,FALSE)*C25)+((VLOOKUP(X25,FCCRateTable!A:C,3,FALSE)/2*D25)))</f>
        <v/>
      </c>
      <c r="P25" s="81" t="str">
        <f t="shared" si="1"/>
        <v/>
      </c>
      <c r="Q25" s="80" t="str">
        <f t="shared" si="2"/>
        <v/>
      </c>
      <c r="R25" s="80" t="str">
        <f t="shared" si="3"/>
        <v/>
      </c>
      <c r="S25" s="81" t="str">
        <f t="shared" si="13"/>
        <v/>
      </c>
      <c r="T25" s="123" t="str">
        <f t="shared" si="14"/>
        <v/>
      </c>
      <c r="U25" s="124" t="str">
        <f t="shared" si="5"/>
        <v/>
      </c>
      <c r="V25" s="95"/>
      <c r="W25" s="15" t="str">
        <f t="shared" si="6"/>
        <v/>
      </c>
      <c r="X25" s="15" t="str">
        <f t="shared" si="7"/>
        <v/>
      </c>
    </row>
    <row r="26" spans="1:24" x14ac:dyDescent="0.25">
      <c r="A26" s="102"/>
      <c r="B26" s="18"/>
      <c r="C26" s="103"/>
      <c r="D26" s="103"/>
      <c r="E26" s="18"/>
      <c r="F26" s="136"/>
      <c r="G26" s="70" t="str">
        <f>IF(ISBLANK(E26),"",VLOOKUP(W26,FCCRateTable!A:C,2,FALSE))</f>
        <v/>
      </c>
      <c r="H26" s="71" t="str">
        <f t="shared" si="8"/>
        <v/>
      </c>
      <c r="I26" s="71" t="str">
        <f t="shared" si="9"/>
        <v/>
      </c>
      <c r="J26" s="71" t="str">
        <f t="shared" si="10"/>
        <v/>
      </c>
      <c r="K26" s="71" t="str">
        <f t="shared" si="11"/>
        <v/>
      </c>
      <c r="L26" s="81" t="str">
        <f t="shared" si="12"/>
        <v/>
      </c>
      <c r="M26" s="79" t="str">
        <f>IF(ISBLANK(E26),"",VLOOKUP(W26,FCCRateTable!A:C,3,FALSE))</f>
        <v/>
      </c>
      <c r="N26" s="80" t="str">
        <f t="shared" si="0"/>
        <v/>
      </c>
      <c r="O26" s="80" t="str">
        <f>IF(ISBLANK(E26),"",(VLOOKUP(X26,FCCRateTable!A:C,3,FALSE)*C26)+((VLOOKUP(X26,FCCRateTable!A:C,3,FALSE)/2*D26)))</f>
        <v/>
      </c>
      <c r="P26" s="81" t="str">
        <f t="shared" si="1"/>
        <v/>
      </c>
      <c r="Q26" s="80" t="str">
        <f t="shared" si="2"/>
        <v/>
      </c>
      <c r="R26" s="80" t="str">
        <f t="shared" si="3"/>
        <v/>
      </c>
      <c r="S26" s="81" t="str">
        <f t="shared" si="13"/>
        <v/>
      </c>
      <c r="T26" s="123" t="str">
        <f t="shared" si="14"/>
        <v/>
      </c>
      <c r="U26" s="124" t="str">
        <f t="shared" si="5"/>
        <v/>
      </c>
      <c r="V26" s="95"/>
      <c r="W26" s="15" t="str">
        <f t="shared" si="6"/>
        <v/>
      </c>
      <c r="X26" s="15" t="str">
        <f t="shared" si="7"/>
        <v/>
      </c>
    </row>
    <row r="27" spans="1:24" x14ac:dyDescent="0.25">
      <c r="A27" s="102"/>
      <c r="B27" s="18"/>
      <c r="C27" s="103"/>
      <c r="D27" s="103"/>
      <c r="E27" s="18"/>
      <c r="F27" s="136"/>
      <c r="G27" s="70" t="str">
        <f>IF(ISBLANK(E27),"",VLOOKUP(W27,FCCRateTable!A:C,2,FALSE))</f>
        <v/>
      </c>
      <c r="H27" s="71" t="str">
        <f t="shared" si="8"/>
        <v/>
      </c>
      <c r="I27" s="71" t="str">
        <f t="shared" si="9"/>
        <v/>
      </c>
      <c r="J27" s="71" t="str">
        <f t="shared" si="10"/>
        <v/>
      </c>
      <c r="K27" s="71" t="str">
        <f t="shared" si="11"/>
        <v/>
      </c>
      <c r="L27" s="81" t="str">
        <f t="shared" si="12"/>
        <v/>
      </c>
      <c r="M27" s="79" t="str">
        <f>IF(ISBLANK(E27),"",VLOOKUP(W27,FCCRateTable!A:C,3,FALSE))</f>
        <v/>
      </c>
      <c r="N27" s="80" t="str">
        <f t="shared" si="0"/>
        <v/>
      </c>
      <c r="O27" s="80" t="str">
        <f>IF(ISBLANK(E27),"",(VLOOKUP(X27,FCCRateTable!A:C,3,FALSE)*C27)+((VLOOKUP(X27,FCCRateTable!A:C,3,FALSE)/2*D27)))</f>
        <v/>
      </c>
      <c r="P27" s="81" t="str">
        <f t="shared" si="1"/>
        <v/>
      </c>
      <c r="Q27" s="80" t="str">
        <f t="shared" si="2"/>
        <v/>
      </c>
      <c r="R27" s="80" t="str">
        <f t="shared" si="3"/>
        <v/>
      </c>
      <c r="S27" s="81" t="str">
        <f t="shared" si="13"/>
        <v/>
      </c>
      <c r="T27" s="123" t="str">
        <f t="shared" si="14"/>
        <v/>
      </c>
      <c r="U27" s="124" t="str">
        <f t="shared" si="5"/>
        <v/>
      </c>
      <c r="V27" s="95"/>
      <c r="W27" s="15" t="str">
        <f t="shared" si="6"/>
        <v/>
      </c>
      <c r="X27" s="15" t="str">
        <f t="shared" si="7"/>
        <v/>
      </c>
    </row>
    <row r="28" spans="1:24" x14ac:dyDescent="0.25">
      <c r="A28" s="102"/>
      <c r="B28" s="18"/>
      <c r="C28" s="103"/>
      <c r="D28" s="103"/>
      <c r="E28" s="18"/>
      <c r="F28" s="136"/>
      <c r="G28" s="70" t="str">
        <f>IF(ISBLANK(E28),"",VLOOKUP(W28,FCCRateTable!A:C,2,FALSE))</f>
        <v/>
      </c>
      <c r="H28" s="71" t="str">
        <f t="shared" si="8"/>
        <v/>
      </c>
      <c r="I28" s="71" t="str">
        <f t="shared" si="9"/>
        <v/>
      </c>
      <c r="J28" s="71" t="str">
        <f t="shared" si="10"/>
        <v/>
      </c>
      <c r="K28" s="71" t="str">
        <f t="shared" si="11"/>
        <v/>
      </c>
      <c r="L28" s="81" t="str">
        <f t="shared" si="12"/>
        <v/>
      </c>
      <c r="M28" s="79" t="str">
        <f>IF(ISBLANK(E28),"",VLOOKUP(W28,FCCRateTable!A:C,3,FALSE))</f>
        <v/>
      </c>
      <c r="N28" s="80" t="str">
        <f t="shared" si="0"/>
        <v/>
      </c>
      <c r="O28" s="80" t="str">
        <f>IF(ISBLANK(E28),"",(VLOOKUP(X28,FCCRateTable!A:C,3,FALSE)*C28)+((VLOOKUP(X28,FCCRateTable!A:C,3,FALSE)/2*D28)))</f>
        <v/>
      </c>
      <c r="P28" s="81" t="str">
        <f t="shared" si="1"/>
        <v/>
      </c>
      <c r="Q28" s="80" t="str">
        <f t="shared" si="2"/>
        <v/>
      </c>
      <c r="R28" s="80" t="str">
        <f t="shared" si="3"/>
        <v/>
      </c>
      <c r="S28" s="81" t="str">
        <f t="shared" si="13"/>
        <v/>
      </c>
      <c r="T28" s="123" t="str">
        <f t="shared" si="14"/>
        <v/>
      </c>
      <c r="U28" s="124" t="str">
        <f t="shared" si="5"/>
        <v/>
      </c>
      <c r="V28" s="95"/>
      <c r="W28" s="15" t="str">
        <f t="shared" si="6"/>
        <v/>
      </c>
      <c r="X28" s="15" t="str">
        <f t="shared" si="7"/>
        <v/>
      </c>
    </row>
    <row r="29" spans="1:24" x14ac:dyDescent="0.25">
      <c r="A29" s="102"/>
      <c r="B29" s="18"/>
      <c r="C29" s="103"/>
      <c r="D29" s="103"/>
      <c r="E29" s="18"/>
      <c r="F29" s="136"/>
      <c r="G29" s="70" t="str">
        <f>IF(ISBLANK(E29),"",VLOOKUP(W29,FCCRateTable!A:C,2,FALSE))</f>
        <v/>
      </c>
      <c r="H29" s="71" t="str">
        <f t="shared" si="8"/>
        <v/>
      </c>
      <c r="I29" s="71" t="str">
        <f t="shared" si="9"/>
        <v/>
      </c>
      <c r="J29" s="71" t="str">
        <f t="shared" si="10"/>
        <v/>
      </c>
      <c r="K29" s="71" t="str">
        <f t="shared" si="11"/>
        <v/>
      </c>
      <c r="L29" s="81" t="str">
        <f t="shared" si="12"/>
        <v/>
      </c>
      <c r="M29" s="79" t="str">
        <f>IF(ISBLANK(E29),"",VLOOKUP(W29,FCCRateTable!A:C,3,FALSE))</f>
        <v/>
      </c>
      <c r="N29" s="80" t="str">
        <f t="shared" si="0"/>
        <v/>
      </c>
      <c r="O29" s="80" t="str">
        <f>IF(ISBLANK(E29),"",(VLOOKUP(X29,FCCRateTable!A:C,3,FALSE)*C29)+((VLOOKUP(X29,FCCRateTable!A:C,3,FALSE)/2*D29)))</f>
        <v/>
      </c>
      <c r="P29" s="81" t="str">
        <f t="shared" si="1"/>
        <v/>
      </c>
      <c r="Q29" s="80" t="str">
        <f t="shared" si="2"/>
        <v/>
      </c>
      <c r="R29" s="80" t="str">
        <f t="shared" si="3"/>
        <v/>
      </c>
      <c r="S29" s="81" t="str">
        <f t="shared" si="13"/>
        <v/>
      </c>
      <c r="T29" s="123" t="str">
        <f t="shared" si="14"/>
        <v/>
      </c>
      <c r="U29" s="124" t="str">
        <f t="shared" si="5"/>
        <v/>
      </c>
      <c r="V29" s="95"/>
      <c r="W29" s="15" t="str">
        <f t="shared" si="6"/>
        <v/>
      </c>
      <c r="X29" s="15" t="str">
        <f t="shared" si="7"/>
        <v/>
      </c>
    </row>
    <row r="30" spans="1:24" x14ac:dyDescent="0.25">
      <c r="A30" s="102"/>
      <c r="B30" s="18"/>
      <c r="C30" s="103"/>
      <c r="D30" s="103"/>
      <c r="E30" s="18"/>
      <c r="F30" s="136"/>
      <c r="G30" s="70" t="str">
        <f>IF(ISBLANK(E30),"",VLOOKUP(W30,FCCRateTable!A:C,2,FALSE))</f>
        <v/>
      </c>
      <c r="H30" s="71" t="str">
        <f t="shared" si="8"/>
        <v/>
      </c>
      <c r="I30" s="71" t="str">
        <f t="shared" si="9"/>
        <v/>
      </c>
      <c r="J30" s="71" t="str">
        <f t="shared" si="10"/>
        <v/>
      </c>
      <c r="K30" s="71" t="str">
        <f t="shared" si="11"/>
        <v/>
      </c>
      <c r="L30" s="81" t="str">
        <f t="shared" si="12"/>
        <v/>
      </c>
      <c r="M30" s="79" t="str">
        <f>IF(ISBLANK(E30),"",VLOOKUP(W30,FCCRateTable!A:C,3,FALSE))</f>
        <v/>
      </c>
      <c r="N30" s="80" t="str">
        <f t="shared" si="0"/>
        <v/>
      </c>
      <c r="O30" s="80" t="str">
        <f>IF(ISBLANK(E30),"",(VLOOKUP(X30,FCCRateTable!A:C,3,FALSE)*C30)+((VLOOKUP(X30,FCCRateTable!A:C,3,FALSE)/2*D30)))</f>
        <v/>
      </c>
      <c r="P30" s="81" t="str">
        <f t="shared" si="1"/>
        <v/>
      </c>
      <c r="Q30" s="80" t="str">
        <f t="shared" si="2"/>
        <v/>
      </c>
      <c r="R30" s="80" t="str">
        <f t="shared" si="3"/>
        <v/>
      </c>
      <c r="S30" s="81" t="str">
        <f t="shared" si="13"/>
        <v/>
      </c>
      <c r="T30" s="123" t="str">
        <f t="shared" si="14"/>
        <v/>
      </c>
      <c r="U30" s="124" t="str">
        <f t="shared" si="5"/>
        <v/>
      </c>
      <c r="V30" s="95"/>
      <c r="W30" s="15" t="str">
        <f t="shared" si="6"/>
        <v/>
      </c>
      <c r="X30" s="15" t="str">
        <f t="shared" si="7"/>
        <v/>
      </c>
    </row>
    <row r="31" spans="1:24" x14ac:dyDescent="0.25">
      <c r="A31" s="102"/>
      <c r="B31" s="18"/>
      <c r="C31" s="103"/>
      <c r="D31" s="103"/>
      <c r="E31" s="18"/>
      <c r="F31" s="136"/>
      <c r="G31" s="70" t="str">
        <f>IF(ISBLANK(E31),"",VLOOKUP(W31,FCCRateTable!A:C,2,FALSE))</f>
        <v/>
      </c>
      <c r="H31" s="71" t="str">
        <f t="shared" si="8"/>
        <v/>
      </c>
      <c r="I31" s="71" t="str">
        <f t="shared" si="9"/>
        <v/>
      </c>
      <c r="J31" s="71" t="str">
        <f t="shared" si="10"/>
        <v/>
      </c>
      <c r="K31" s="71" t="str">
        <f t="shared" si="11"/>
        <v/>
      </c>
      <c r="L31" s="81" t="str">
        <f t="shared" si="12"/>
        <v/>
      </c>
      <c r="M31" s="79" t="str">
        <f>IF(ISBLANK(E31),"",VLOOKUP(W31,FCCRateTable!A:C,3,FALSE))</f>
        <v/>
      </c>
      <c r="N31" s="80" t="str">
        <f t="shared" si="0"/>
        <v/>
      </c>
      <c r="O31" s="80" t="str">
        <f>IF(ISBLANK(E31),"",(VLOOKUP(X31,FCCRateTable!A:C,3,FALSE)*C31)+((VLOOKUP(X31,FCCRateTable!A:C,3,FALSE)/2*D31)))</f>
        <v/>
      </c>
      <c r="P31" s="81" t="str">
        <f t="shared" si="1"/>
        <v/>
      </c>
      <c r="Q31" s="80" t="str">
        <f t="shared" si="2"/>
        <v/>
      </c>
      <c r="R31" s="80" t="str">
        <f t="shared" si="3"/>
        <v/>
      </c>
      <c r="S31" s="81" t="str">
        <f t="shared" si="13"/>
        <v/>
      </c>
      <c r="T31" s="123" t="str">
        <f t="shared" si="14"/>
        <v/>
      </c>
      <c r="U31" s="124" t="str">
        <f t="shared" si="5"/>
        <v/>
      </c>
      <c r="V31" s="95"/>
      <c r="W31" s="15" t="str">
        <f t="shared" si="6"/>
        <v/>
      </c>
      <c r="X31" s="15" t="str">
        <f t="shared" si="7"/>
        <v/>
      </c>
    </row>
    <row r="32" spans="1:24" x14ac:dyDescent="0.25">
      <c r="A32" s="102"/>
      <c r="B32" s="18"/>
      <c r="C32" s="103"/>
      <c r="D32" s="103"/>
      <c r="E32" s="18"/>
      <c r="F32" s="136"/>
      <c r="G32" s="70" t="str">
        <f>IF(ISBLANK(E32),"",VLOOKUP(W32,FCCRateTable!A:C,2,FALSE))</f>
        <v/>
      </c>
      <c r="H32" s="71" t="str">
        <f t="shared" si="8"/>
        <v/>
      </c>
      <c r="I32" s="71" t="str">
        <f t="shared" si="9"/>
        <v/>
      </c>
      <c r="J32" s="71" t="str">
        <f t="shared" si="10"/>
        <v/>
      </c>
      <c r="K32" s="71" t="str">
        <f t="shared" si="11"/>
        <v/>
      </c>
      <c r="L32" s="81" t="str">
        <f t="shared" si="12"/>
        <v/>
      </c>
      <c r="M32" s="79" t="str">
        <f>IF(ISBLANK(E32),"",VLOOKUP(W32,FCCRateTable!A:C,3,FALSE))</f>
        <v/>
      </c>
      <c r="N32" s="80" t="str">
        <f t="shared" si="0"/>
        <v/>
      </c>
      <c r="O32" s="80" t="str">
        <f>IF(ISBLANK(E32),"",(VLOOKUP(X32,FCCRateTable!A:C,3,FALSE)*C32)+((VLOOKUP(X32,FCCRateTable!A:C,3,FALSE)/2*D32)))</f>
        <v/>
      </c>
      <c r="P32" s="81" t="str">
        <f t="shared" si="1"/>
        <v/>
      </c>
      <c r="Q32" s="80" t="str">
        <f t="shared" si="2"/>
        <v/>
      </c>
      <c r="R32" s="80" t="str">
        <f t="shared" si="3"/>
        <v/>
      </c>
      <c r="S32" s="81" t="str">
        <f t="shared" si="13"/>
        <v/>
      </c>
      <c r="T32" s="123" t="str">
        <f t="shared" si="14"/>
        <v/>
      </c>
      <c r="U32" s="124" t="str">
        <f t="shared" si="5"/>
        <v/>
      </c>
      <c r="V32" s="95"/>
      <c r="W32" s="15" t="str">
        <f t="shared" si="6"/>
        <v/>
      </c>
      <c r="X32" s="15" t="str">
        <f t="shared" si="7"/>
        <v/>
      </c>
    </row>
    <row r="33" spans="1:24" x14ac:dyDescent="0.25">
      <c r="A33" s="102"/>
      <c r="B33" s="18"/>
      <c r="C33" s="103"/>
      <c r="D33" s="103"/>
      <c r="E33" s="18"/>
      <c r="F33" s="136"/>
      <c r="G33" s="70" t="str">
        <f>IF(ISBLANK(E33),"",VLOOKUP(W33,FCCRateTable!A:C,2,FALSE))</f>
        <v/>
      </c>
      <c r="H33" s="71" t="str">
        <f t="shared" si="8"/>
        <v/>
      </c>
      <c r="I33" s="71" t="str">
        <f t="shared" si="9"/>
        <v/>
      </c>
      <c r="J33" s="71" t="str">
        <f t="shared" si="10"/>
        <v/>
      </c>
      <c r="K33" s="71" t="str">
        <f t="shared" si="11"/>
        <v/>
      </c>
      <c r="L33" s="81" t="str">
        <f t="shared" si="12"/>
        <v/>
      </c>
      <c r="M33" s="79" t="str">
        <f>IF(ISBLANK(E33),"",VLOOKUP(W33,FCCRateTable!A:C,3,FALSE))</f>
        <v/>
      </c>
      <c r="N33" s="80" t="str">
        <f t="shared" si="0"/>
        <v/>
      </c>
      <c r="O33" s="80" t="str">
        <f>IF(ISBLANK(E33),"",(VLOOKUP(X33,FCCRateTable!A:C,3,FALSE)*C33)+((VLOOKUP(X33,FCCRateTable!A:C,3,FALSE)/2*D33)))</f>
        <v/>
      </c>
      <c r="P33" s="81" t="str">
        <f t="shared" si="1"/>
        <v/>
      </c>
      <c r="Q33" s="80" t="str">
        <f t="shared" si="2"/>
        <v/>
      </c>
      <c r="R33" s="80" t="str">
        <f t="shared" si="3"/>
        <v/>
      </c>
      <c r="S33" s="81" t="str">
        <f t="shared" si="13"/>
        <v/>
      </c>
      <c r="T33" s="123" t="str">
        <f t="shared" si="14"/>
        <v/>
      </c>
      <c r="U33" s="124" t="str">
        <f t="shared" si="5"/>
        <v/>
      </c>
      <c r="V33" s="95"/>
      <c r="W33" s="15" t="str">
        <f t="shared" si="6"/>
        <v/>
      </c>
      <c r="X33" s="15" t="str">
        <f t="shared" si="7"/>
        <v/>
      </c>
    </row>
    <row r="34" spans="1:24" x14ac:dyDescent="0.25">
      <c r="A34" s="102"/>
      <c r="B34" s="18"/>
      <c r="C34" s="103"/>
      <c r="D34" s="103"/>
      <c r="E34" s="18"/>
      <c r="F34" s="136"/>
      <c r="G34" s="70" t="str">
        <f>IF(ISBLANK(E34),"",VLOOKUP(W34,FCCRateTable!A:C,2,FALSE))</f>
        <v/>
      </c>
      <c r="H34" s="71" t="str">
        <f t="shared" si="8"/>
        <v/>
      </c>
      <c r="I34" s="71" t="str">
        <f t="shared" si="9"/>
        <v/>
      </c>
      <c r="J34" s="71" t="str">
        <f t="shared" si="10"/>
        <v/>
      </c>
      <c r="K34" s="71" t="str">
        <f t="shared" si="11"/>
        <v/>
      </c>
      <c r="L34" s="81" t="str">
        <f t="shared" si="12"/>
        <v/>
      </c>
      <c r="M34" s="79" t="str">
        <f>IF(ISBLANK(E34),"",VLOOKUP(W34,FCCRateTable!A:C,3,FALSE))</f>
        <v/>
      </c>
      <c r="N34" s="80" t="str">
        <f t="shared" si="0"/>
        <v/>
      </c>
      <c r="O34" s="80" t="str">
        <f>IF(ISBLANK(E34),"",(VLOOKUP(X34,FCCRateTable!A:C,3,FALSE)*C34)+((VLOOKUP(X34,FCCRateTable!A:C,3,FALSE)/2*D34)))</f>
        <v/>
      </c>
      <c r="P34" s="81" t="str">
        <f t="shared" si="1"/>
        <v/>
      </c>
      <c r="Q34" s="80" t="str">
        <f t="shared" si="2"/>
        <v/>
      </c>
      <c r="R34" s="80" t="str">
        <f t="shared" si="3"/>
        <v/>
      </c>
      <c r="S34" s="81" t="str">
        <f t="shared" si="13"/>
        <v/>
      </c>
      <c r="T34" s="123" t="str">
        <f t="shared" si="14"/>
        <v/>
      </c>
      <c r="U34" s="124" t="str">
        <f t="shared" si="5"/>
        <v/>
      </c>
      <c r="V34" s="95"/>
      <c r="W34" s="15" t="str">
        <f t="shared" si="6"/>
        <v/>
      </c>
      <c r="X34" s="15" t="str">
        <f t="shared" si="7"/>
        <v/>
      </c>
    </row>
    <row r="35" spans="1:24" x14ac:dyDescent="0.25">
      <c r="A35" s="102"/>
      <c r="B35" s="18"/>
      <c r="C35" s="103"/>
      <c r="D35" s="103"/>
      <c r="E35" s="18"/>
      <c r="F35" s="136"/>
      <c r="G35" s="70" t="str">
        <f>IF(ISBLANK(E35),"",VLOOKUP(W35,FCCRateTable!A:C,2,FALSE))</f>
        <v/>
      </c>
      <c r="H35" s="71" t="str">
        <f t="shared" si="8"/>
        <v/>
      </c>
      <c r="I35" s="71" t="str">
        <f t="shared" si="9"/>
        <v/>
      </c>
      <c r="J35" s="71" t="str">
        <f t="shared" si="10"/>
        <v/>
      </c>
      <c r="K35" s="71" t="str">
        <f t="shared" si="11"/>
        <v/>
      </c>
      <c r="L35" s="81" t="str">
        <f t="shared" si="12"/>
        <v/>
      </c>
      <c r="M35" s="79" t="str">
        <f>IF(ISBLANK(E35),"",VLOOKUP(W35,FCCRateTable!A:C,3,FALSE))</f>
        <v/>
      </c>
      <c r="N35" s="80" t="str">
        <f t="shared" si="0"/>
        <v/>
      </c>
      <c r="O35" s="80" t="str">
        <f>IF(ISBLANK(E35),"",(VLOOKUP(X35,FCCRateTable!A:C,3,FALSE)*C35)+((VLOOKUP(X35,FCCRateTable!A:C,3,FALSE)/2*D35)))</f>
        <v/>
      </c>
      <c r="P35" s="81" t="str">
        <f t="shared" si="1"/>
        <v/>
      </c>
      <c r="Q35" s="80" t="str">
        <f t="shared" si="2"/>
        <v/>
      </c>
      <c r="R35" s="80" t="str">
        <f t="shared" si="3"/>
        <v/>
      </c>
      <c r="S35" s="81" t="str">
        <f t="shared" si="13"/>
        <v/>
      </c>
      <c r="T35" s="123" t="str">
        <f t="shared" si="14"/>
        <v/>
      </c>
      <c r="U35" s="124" t="str">
        <f t="shared" si="5"/>
        <v/>
      </c>
      <c r="V35" s="95"/>
      <c r="W35" s="15" t="str">
        <f t="shared" si="6"/>
        <v/>
      </c>
      <c r="X35" s="15" t="str">
        <f t="shared" si="7"/>
        <v/>
      </c>
    </row>
    <row r="36" spans="1:24" x14ac:dyDescent="0.25">
      <c r="A36" s="102"/>
      <c r="B36" s="18"/>
      <c r="C36" s="103"/>
      <c r="D36" s="103"/>
      <c r="E36" s="18"/>
      <c r="F36" s="136"/>
      <c r="G36" s="70" t="str">
        <f>IF(ISBLANK(E36),"",VLOOKUP(W36,FCCRateTable!A:C,2,FALSE))</f>
        <v/>
      </c>
      <c r="H36" s="71" t="str">
        <f t="shared" si="8"/>
        <v/>
      </c>
      <c r="I36" s="71" t="str">
        <f t="shared" si="9"/>
        <v/>
      </c>
      <c r="J36" s="71" t="str">
        <f t="shared" si="10"/>
        <v/>
      </c>
      <c r="K36" s="71" t="str">
        <f t="shared" si="11"/>
        <v/>
      </c>
      <c r="L36" s="81" t="str">
        <f t="shared" si="12"/>
        <v/>
      </c>
      <c r="M36" s="79" t="str">
        <f>IF(ISBLANK(E36),"",VLOOKUP(W36,FCCRateTable!A:C,3,FALSE))</f>
        <v/>
      </c>
      <c r="N36" s="80" t="str">
        <f t="shared" si="0"/>
        <v/>
      </c>
      <c r="O36" s="80" t="str">
        <f>IF(ISBLANK(E36),"",(VLOOKUP(X36,FCCRateTable!A:C,3,FALSE)*C36)+((VLOOKUP(X36,FCCRateTable!A:C,3,FALSE)/2*D36)))</f>
        <v/>
      </c>
      <c r="P36" s="81" t="str">
        <f t="shared" si="1"/>
        <v/>
      </c>
      <c r="Q36" s="80" t="str">
        <f t="shared" si="2"/>
        <v/>
      </c>
      <c r="R36" s="80" t="str">
        <f t="shared" si="3"/>
        <v/>
      </c>
      <c r="S36" s="81" t="str">
        <f t="shared" si="13"/>
        <v/>
      </c>
      <c r="T36" s="123" t="str">
        <f t="shared" si="14"/>
        <v/>
      </c>
      <c r="U36" s="124" t="str">
        <f t="shared" si="5"/>
        <v/>
      </c>
      <c r="V36" s="95"/>
      <c r="W36" s="15" t="str">
        <f t="shared" si="6"/>
        <v/>
      </c>
      <c r="X36" s="15" t="str">
        <f t="shared" si="7"/>
        <v/>
      </c>
    </row>
    <row r="37" spans="1:24" x14ac:dyDescent="0.25">
      <c r="A37" s="102"/>
      <c r="B37" s="18"/>
      <c r="C37" s="103"/>
      <c r="D37" s="103"/>
      <c r="E37" s="18"/>
      <c r="F37" s="136"/>
      <c r="G37" s="70" t="str">
        <f>IF(ISBLANK(E37),"",VLOOKUP(W37,FCCRateTable!A:C,2,FALSE))</f>
        <v/>
      </c>
      <c r="H37" s="71" t="str">
        <f t="shared" si="8"/>
        <v/>
      </c>
      <c r="I37" s="71" t="str">
        <f t="shared" si="9"/>
        <v/>
      </c>
      <c r="J37" s="71" t="str">
        <f t="shared" si="10"/>
        <v/>
      </c>
      <c r="K37" s="71" t="str">
        <f t="shared" si="11"/>
        <v/>
      </c>
      <c r="L37" s="81" t="str">
        <f t="shared" si="12"/>
        <v/>
      </c>
      <c r="M37" s="79" t="str">
        <f>IF(ISBLANK(E37),"",VLOOKUP(W37,FCCRateTable!A:C,3,FALSE))</f>
        <v/>
      </c>
      <c r="N37" s="80" t="str">
        <f t="shared" si="0"/>
        <v/>
      </c>
      <c r="O37" s="80" t="str">
        <f>IF(ISBLANK(E37),"",(VLOOKUP(X37,FCCRateTable!A:C,3,FALSE)*C37)+((VLOOKUP(X37,FCCRateTable!A:C,3,FALSE)/2*D37)))</f>
        <v/>
      </c>
      <c r="P37" s="81" t="str">
        <f t="shared" si="1"/>
        <v/>
      </c>
      <c r="Q37" s="80" t="str">
        <f t="shared" si="2"/>
        <v/>
      </c>
      <c r="R37" s="80" t="str">
        <f t="shared" si="3"/>
        <v/>
      </c>
      <c r="S37" s="81" t="str">
        <f t="shared" si="13"/>
        <v/>
      </c>
      <c r="T37" s="123" t="str">
        <f t="shared" si="14"/>
        <v/>
      </c>
      <c r="U37" s="124" t="str">
        <f t="shared" si="5"/>
        <v/>
      </c>
      <c r="V37" s="95"/>
      <c r="W37" s="15" t="str">
        <f t="shared" si="6"/>
        <v/>
      </c>
      <c r="X37" s="15" t="str">
        <f t="shared" si="7"/>
        <v/>
      </c>
    </row>
    <row r="38" spans="1:24" x14ac:dyDescent="0.25">
      <c r="A38" s="102"/>
      <c r="B38" s="18"/>
      <c r="C38" s="103"/>
      <c r="D38" s="103"/>
      <c r="E38" s="18"/>
      <c r="F38" s="136"/>
      <c r="G38" s="70" t="str">
        <f>IF(ISBLANK(E38),"",VLOOKUP(W38,FCCRateTable!A:C,2,FALSE))</f>
        <v/>
      </c>
      <c r="H38" s="71" t="str">
        <f t="shared" si="8"/>
        <v/>
      </c>
      <c r="I38" s="71" t="str">
        <f t="shared" si="9"/>
        <v/>
      </c>
      <c r="J38" s="71" t="str">
        <f t="shared" si="10"/>
        <v/>
      </c>
      <c r="K38" s="71" t="str">
        <f t="shared" si="11"/>
        <v/>
      </c>
      <c r="L38" s="81" t="str">
        <f t="shared" si="12"/>
        <v/>
      </c>
      <c r="M38" s="79" t="str">
        <f>IF(ISBLANK(E38),"",VLOOKUP(W38,FCCRateTable!A:C,3,FALSE))</f>
        <v/>
      </c>
      <c r="N38" s="80" t="str">
        <f t="shared" si="0"/>
        <v/>
      </c>
      <c r="O38" s="80" t="str">
        <f>IF(ISBLANK(E38),"",(VLOOKUP(X38,FCCRateTable!A:C,3,FALSE)*C38)+((VLOOKUP(X38,FCCRateTable!A:C,3,FALSE)/2*D38)))</f>
        <v/>
      </c>
      <c r="P38" s="81" t="str">
        <f t="shared" si="1"/>
        <v/>
      </c>
      <c r="Q38" s="80" t="str">
        <f t="shared" si="2"/>
        <v/>
      </c>
      <c r="R38" s="80" t="str">
        <f t="shared" si="3"/>
        <v/>
      </c>
      <c r="S38" s="81" t="str">
        <f t="shared" si="13"/>
        <v/>
      </c>
      <c r="T38" s="123" t="str">
        <f t="shared" si="14"/>
        <v/>
      </c>
      <c r="U38" s="124" t="str">
        <f t="shared" si="5"/>
        <v/>
      </c>
      <c r="V38" s="95"/>
      <c r="W38" s="15" t="str">
        <f t="shared" si="6"/>
        <v/>
      </c>
      <c r="X38" s="15" t="str">
        <f t="shared" si="7"/>
        <v/>
      </c>
    </row>
    <row r="39" spans="1:24" x14ac:dyDescent="0.25">
      <c r="A39" s="102"/>
      <c r="B39" s="18"/>
      <c r="C39" s="103"/>
      <c r="D39" s="103"/>
      <c r="E39" s="18"/>
      <c r="F39" s="136"/>
      <c r="G39" s="70" t="str">
        <f>IF(ISBLANK(E39),"",VLOOKUP(W39,FCCRateTable!A:C,2,FALSE))</f>
        <v/>
      </c>
      <c r="H39" s="71" t="str">
        <f t="shared" si="8"/>
        <v/>
      </c>
      <c r="I39" s="71" t="str">
        <f t="shared" si="9"/>
        <v/>
      </c>
      <c r="J39" s="71" t="str">
        <f t="shared" si="10"/>
        <v/>
      </c>
      <c r="K39" s="71" t="str">
        <f t="shared" si="11"/>
        <v/>
      </c>
      <c r="L39" s="81" t="str">
        <f t="shared" si="12"/>
        <v/>
      </c>
      <c r="M39" s="79" t="str">
        <f>IF(ISBLANK(E39),"",VLOOKUP(W39,FCCRateTable!A:C,3,FALSE))</f>
        <v/>
      </c>
      <c r="N39" s="80" t="str">
        <f t="shared" si="0"/>
        <v/>
      </c>
      <c r="O39" s="80" t="str">
        <f>IF(ISBLANK(E39),"",(VLOOKUP(X39,FCCRateTable!A:C,3,FALSE)*C39)+((VLOOKUP(X39,FCCRateTable!A:C,3,FALSE)/2*D39)))</f>
        <v/>
      </c>
      <c r="P39" s="81" t="str">
        <f t="shared" si="1"/>
        <v/>
      </c>
      <c r="Q39" s="80" t="str">
        <f t="shared" si="2"/>
        <v/>
      </c>
      <c r="R39" s="80" t="str">
        <f t="shared" si="3"/>
        <v/>
      </c>
      <c r="S39" s="81" t="str">
        <f t="shared" si="13"/>
        <v/>
      </c>
      <c r="T39" s="123" t="str">
        <f t="shared" si="14"/>
        <v/>
      </c>
      <c r="U39" s="124" t="str">
        <f t="shared" si="5"/>
        <v/>
      </c>
      <c r="V39" s="95"/>
      <c r="W39" s="15" t="str">
        <f t="shared" si="6"/>
        <v/>
      </c>
      <c r="X39" s="15" t="str">
        <f t="shared" si="7"/>
        <v/>
      </c>
    </row>
    <row r="40" spans="1:24" x14ac:dyDescent="0.25">
      <c r="A40" s="102"/>
      <c r="B40" s="18"/>
      <c r="C40" s="103"/>
      <c r="D40" s="103"/>
      <c r="E40" s="18"/>
      <c r="F40" s="136"/>
      <c r="G40" s="70" t="str">
        <f>IF(ISBLANK(E40),"",VLOOKUP(W40,FCCRateTable!A:C,2,FALSE))</f>
        <v/>
      </c>
      <c r="H40" s="71" t="str">
        <f t="shared" si="8"/>
        <v/>
      </c>
      <c r="I40" s="71" t="str">
        <f t="shared" si="9"/>
        <v/>
      </c>
      <c r="J40" s="71" t="str">
        <f t="shared" si="10"/>
        <v/>
      </c>
      <c r="K40" s="71" t="str">
        <f t="shared" si="11"/>
        <v/>
      </c>
      <c r="L40" s="81" t="str">
        <f t="shared" si="12"/>
        <v/>
      </c>
      <c r="M40" s="79" t="str">
        <f>IF(ISBLANK(E40),"",VLOOKUP(W40,FCCRateTable!A:C,3,FALSE))</f>
        <v/>
      </c>
      <c r="N40" s="80" t="str">
        <f t="shared" si="0"/>
        <v/>
      </c>
      <c r="O40" s="80" t="str">
        <f>IF(ISBLANK(E40),"",(VLOOKUP(X40,FCCRateTable!A:C,3,FALSE)*C40)+((VLOOKUP(X40,FCCRateTable!A:C,3,FALSE)/2*D40)))</f>
        <v/>
      </c>
      <c r="P40" s="81" t="str">
        <f t="shared" si="1"/>
        <v/>
      </c>
      <c r="Q40" s="80" t="str">
        <f t="shared" si="2"/>
        <v/>
      </c>
      <c r="R40" s="80" t="str">
        <f t="shared" si="3"/>
        <v/>
      </c>
      <c r="S40" s="81" t="str">
        <f t="shared" si="13"/>
        <v/>
      </c>
      <c r="T40" s="123" t="str">
        <f t="shared" si="14"/>
        <v/>
      </c>
      <c r="U40" s="124" t="str">
        <f t="shared" si="5"/>
        <v/>
      </c>
      <c r="V40" s="95"/>
      <c r="W40" s="15" t="str">
        <f t="shared" si="6"/>
        <v/>
      </c>
      <c r="X40" s="15" t="str">
        <f t="shared" si="7"/>
        <v/>
      </c>
    </row>
    <row r="41" spans="1:24" x14ac:dyDescent="0.25">
      <c r="A41" s="102"/>
      <c r="B41" s="18"/>
      <c r="C41" s="103"/>
      <c r="D41" s="103"/>
      <c r="E41" s="18"/>
      <c r="F41" s="136"/>
      <c r="G41" s="70" t="str">
        <f>IF(ISBLANK(E41),"",VLOOKUP(W41,FCCRateTable!A:C,2,FALSE))</f>
        <v/>
      </c>
      <c r="H41" s="71" t="str">
        <f t="shared" si="8"/>
        <v/>
      </c>
      <c r="I41" s="71" t="str">
        <f t="shared" si="9"/>
        <v/>
      </c>
      <c r="J41" s="71" t="str">
        <f t="shared" si="10"/>
        <v/>
      </c>
      <c r="K41" s="71" t="str">
        <f t="shared" si="11"/>
        <v/>
      </c>
      <c r="L41" s="81" t="str">
        <f t="shared" si="12"/>
        <v/>
      </c>
      <c r="M41" s="79" t="str">
        <f>IF(ISBLANK(E41),"",VLOOKUP(W41,FCCRateTable!A:C,3,FALSE))</f>
        <v/>
      </c>
      <c r="N41" s="80" t="str">
        <f t="shared" si="0"/>
        <v/>
      </c>
      <c r="O41" s="80" t="str">
        <f>IF(ISBLANK(E41),"",(VLOOKUP(X41,FCCRateTable!A:C,3,FALSE)*C41)+((VLOOKUP(X41,FCCRateTable!A:C,3,FALSE)/2*D41)))</f>
        <v/>
      </c>
      <c r="P41" s="81" t="str">
        <f t="shared" si="1"/>
        <v/>
      </c>
      <c r="Q41" s="80" t="str">
        <f t="shared" si="2"/>
        <v/>
      </c>
      <c r="R41" s="80" t="str">
        <f t="shared" si="3"/>
        <v/>
      </c>
      <c r="S41" s="81" t="str">
        <f t="shared" si="13"/>
        <v/>
      </c>
      <c r="T41" s="123" t="str">
        <f t="shared" si="14"/>
        <v/>
      </c>
      <c r="U41" s="124" t="str">
        <f t="shared" si="5"/>
        <v/>
      </c>
      <c r="V41" s="95"/>
      <c r="W41" s="15" t="str">
        <f t="shared" si="6"/>
        <v/>
      </c>
      <c r="X41" s="15" t="str">
        <f t="shared" si="7"/>
        <v/>
      </c>
    </row>
    <row r="42" spans="1:24" x14ac:dyDescent="0.25">
      <c r="A42" s="102"/>
      <c r="B42" s="18"/>
      <c r="C42" s="103"/>
      <c r="D42" s="103"/>
      <c r="E42" s="18"/>
      <c r="F42" s="136"/>
      <c r="G42" s="70" t="str">
        <f>IF(ISBLANK(E42),"",VLOOKUP(W42,FCCRateTable!A:C,2,FALSE))</f>
        <v/>
      </c>
      <c r="H42" s="71" t="str">
        <f t="shared" si="8"/>
        <v/>
      </c>
      <c r="I42" s="71" t="str">
        <f t="shared" si="9"/>
        <v/>
      </c>
      <c r="J42" s="71" t="str">
        <f t="shared" si="10"/>
        <v/>
      </c>
      <c r="K42" s="71" t="str">
        <f t="shared" si="11"/>
        <v/>
      </c>
      <c r="L42" s="81" t="str">
        <f t="shared" si="12"/>
        <v/>
      </c>
      <c r="M42" s="79" t="str">
        <f>IF(ISBLANK(E42),"",VLOOKUP(W42,FCCRateTable!A:C,3,FALSE))</f>
        <v/>
      </c>
      <c r="N42" s="80" t="str">
        <f t="shared" si="0"/>
        <v/>
      </c>
      <c r="O42" s="80" t="str">
        <f>IF(ISBLANK(E42),"",(VLOOKUP(X42,FCCRateTable!A:C,3,FALSE)*C42)+((VLOOKUP(X42,FCCRateTable!A:C,3,FALSE)/2*D42)))</f>
        <v/>
      </c>
      <c r="P42" s="81" t="str">
        <f t="shared" si="1"/>
        <v/>
      </c>
      <c r="Q42" s="80" t="str">
        <f t="shared" si="2"/>
        <v/>
      </c>
      <c r="R42" s="80" t="str">
        <f t="shared" si="3"/>
        <v/>
      </c>
      <c r="S42" s="81" t="str">
        <f t="shared" si="13"/>
        <v/>
      </c>
      <c r="T42" s="123" t="str">
        <f t="shared" si="14"/>
        <v/>
      </c>
      <c r="U42" s="124" t="str">
        <f t="shared" si="5"/>
        <v/>
      </c>
      <c r="V42" s="95"/>
      <c r="W42" s="15" t="str">
        <f t="shared" si="6"/>
        <v/>
      </c>
      <c r="X42" s="15" t="str">
        <f t="shared" si="7"/>
        <v/>
      </c>
    </row>
    <row r="43" spans="1:24" x14ac:dyDescent="0.25">
      <c r="A43" s="102"/>
      <c r="B43" s="18"/>
      <c r="C43" s="103"/>
      <c r="D43" s="103"/>
      <c r="E43" s="18"/>
      <c r="F43" s="136"/>
      <c r="G43" s="70" t="str">
        <f>IF(ISBLANK(E43),"",VLOOKUP(W43,FCCRateTable!A:C,2,FALSE))</f>
        <v/>
      </c>
      <c r="H43" s="71" t="str">
        <f t="shared" si="8"/>
        <v/>
      </c>
      <c r="I43" s="71" t="str">
        <f t="shared" si="9"/>
        <v/>
      </c>
      <c r="J43" s="71" t="str">
        <f t="shared" si="10"/>
        <v/>
      </c>
      <c r="K43" s="71" t="str">
        <f t="shared" si="11"/>
        <v/>
      </c>
      <c r="L43" s="81" t="str">
        <f t="shared" si="12"/>
        <v/>
      </c>
      <c r="M43" s="79" t="str">
        <f>IF(ISBLANK(E43),"",VLOOKUP(W43,FCCRateTable!A:C,3,FALSE))</f>
        <v/>
      </c>
      <c r="N43" s="80" t="str">
        <f t="shared" si="0"/>
        <v/>
      </c>
      <c r="O43" s="80" t="str">
        <f>IF(ISBLANK(E43),"",(VLOOKUP(X43,FCCRateTable!A:C,3,FALSE)*C43)+((VLOOKUP(X43,FCCRateTable!A:C,3,FALSE)/2*D43)))</f>
        <v/>
      </c>
      <c r="P43" s="81" t="str">
        <f t="shared" si="1"/>
        <v/>
      </c>
      <c r="Q43" s="80" t="str">
        <f t="shared" si="2"/>
        <v/>
      </c>
      <c r="R43" s="80" t="str">
        <f t="shared" si="3"/>
        <v/>
      </c>
      <c r="S43" s="81" t="str">
        <f t="shared" si="13"/>
        <v/>
      </c>
      <c r="T43" s="123" t="str">
        <f t="shared" si="14"/>
        <v/>
      </c>
      <c r="U43" s="124" t="str">
        <f t="shared" si="5"/>
        <v/>
      </c>
      <c r="V43" s="95"/>
      <c r="W43" s="15" t="str">
        <f t="shared" si="6"/>
        <v/>
      </c>
      <c r="X43" s="15" t="str">
        <f t="shared" si="7"/>
        <v/>
      </c>
    </row>
    <row r="44" spans="1:24" x14ac:dyDescent="0.25">
      <c r="A44" s="102"/>
      <c r="B44" s="18"/>
      <c r="C44" s="103"/>
      <c r="D44" s="103"/>
      <c r="E44" s="18"/>
      <c r="F44" s="136"/>
      <c r="G44" s="70" t="str">
        <f>IF(ISBLANK(E44),"",VLOOKUP(W44,FCCRateTable!A:C,2,FALSE))</f>
        <v/>
      </c>
      <c r="H44" s="71" t="str">
        <f t="shared" si="8"/>
        <v/>
      </c>
      <c r="I44" s="71" t="str">
        <f t="shared" si="9"/>
        <v/>
      </c>
      <c r="J44" s="71" t="str">
        <f t="shared" si="10"/>
        <v/>
      </c>
      <c r="K44" s="71" t="str">
        <f t="shared" si="11"/>
        <v/>
      </c>
      <c r="L44" s="81" t="str">
        <f t="shared" si="12"/>
        <v/>
      </c>
      <c r="M44" s="79" t="str">
        <f>IF(ISBLANK(E44),"",VLOOKUP(W44,FCCRateTable!A:C,3,FALSE))</f>
        <v/>
      </c>
      <c r="N44" s="80" t="str">
        <f t="shared" si="0"/>
        <v/>
      </c>
      <c r="O44" s="80" t="str">
        <f>IF(ISBLANK(E44),"",(VLOOKUP(X44,FCCRateTable!A:C,3,FALSE)*C44)+((VLOOKUP(X44,FCCRateTable!A:C,3,FALSE)/2*D44)))</f>
        <v/>
      </c>
      <c r="P44" s="81" t="str">
        <f t="shared" si="1"/>
        <v/>
      </c>
      <c r="Q44" s="80" t="str">
        <f t="shared" si="2"/>
        <v/>
      </c>
      <c r="R44" s="80" t="str">
        <f t="shared" si="3"/>
        <v/>
      </c>
      <c r="S44" s="81" t="str">
        <f t="shared" si="13"/>
        <v/>
      </c>
      <c r="T44" s="123" t="str">
        <f t="shared" si="14"/>
        <v/>
      </c>
      <c r="U44" s="124" t="str">
        <f t="shared" si="5"/>
        <v/>
      </c>
      <c r="V44" s="95"/>
      <c r="W44" s="15" t="str">
        <f t="shared" si="6"/>
        <v/>
      </c>
      <c r="X44" s="15" t="str">
        <f t="shared" si="7"/>
        <v/>
      </c>
    </row>
    <row r="45" spans="1:24" x14ac:dyDescent="0.25">
      <c r="A45" s="102"/>
      <c r="B45" s="18"/>
      <c r="C45" s="103"/>
      <c r="D45" s="103"/>
      <c r="E45" s="18"/>
      <c r="F45" s="136"/>
      <c r="G45" s="70" t="str">
        <f>IF(ISBLANK(E45),"",VLOOKUP(W45,FCCRateTable!A:C,2,FALSE))</f>
        <v/>
      </c>
      <c r="H45" s="71" t="str">
        <f t="shared" si="8"/>
        <v/>
      </c>
      <c r="I45" s="71" t="str">
        <f t="shared" si="9"/>
        <v/>
      </c>
      <c r="J45" s="71" t="str">
        <f t="shared" si="10"/>
        <v/>
      </c>
      <c r="K45" s="71" t="str">
        <f t="shared" si="11"/>
        <v/>
      </c>
      <c r="L45" s="81" t="str">
        <f t="shared" si="12"/>
        <v/>
      </c>
      <c r="M45" s="79" t="str">
        <f>IF(ISBLANK(E45),"",VLOOKUP(W45,FCCRateTable!A:C,3,FALSE))</f>
        <v/>
      </c>
      <c r="N45" s="80" t="str">
        <f t="shared" si="0"/>
        <v/>
      </c>
      <c r="O45" s="80" t="str">
        <f>IF(ISBLANK(E45),"",(VLOOKUP(X45,FCCRateTable!A:C,3,FALSE)*C45)+((VLOOKUP(X45,FCCRateTable!A:C,3,FALSE)/2*D45)))</f>
        <v/>
      </c>
      <c r="P45" s="81" t="str">
        <f t="shared" si="1"/>
        <v/>
      </c>
      <c r="Q45" s="80" t="str">
        <f t="shared" si="2"/>
        <v/>
      </c>
      <c r="R45" s="80" t="str">
        <f t="shared" si="3"/>
        <v/>
      </c>
      <c r="S45" s="81" t="str">
        <f t="shared" si="13"/>
        <v/>
      </c>
      <c r="T45" s="123" t="str">
        <f t="shared" si="14"/>
        <v/>
      </c>
      <c r="U45" s="124" t="str">
        <f t="shared" si="5"/>
        <v/>
      </c>
      <c r="V45" s="95"/>
      <c r="W45" s="15" t="str">
        <f t="shared" si="6"/>
        <v/>
      </c>
      <c r="X45" s="15" t="str">
        <f t="shared" si="7"/>
        <v/>
      </c>
    </row>
    <row r="46" spans="1:24" x14ac:dyDescent="0.25">
      <c r="A46" s="102"/>
      <c r="B46" s="18"/>
      <c r="C46" s="103"/>
      <c r="D46" s="103"/>
      <c r="E46" s="18"/>
      <c r="F46" s="136"/>
      <c r="G46" s="70" t="str">
        <f>IF(ISBLANK(E46),"",VLOOKUP(W46,FCCRateTable!A:C,2,FALSE))</f>
        <v/>
      </c>
      <c r="H46" s="71" t="str">
        <f t="shared" si="8"/>
        <v/>
      </c>
      <c r="I46" s="71" t="str">
        <f t="shared" si="9"/>
        <v/>
      </c>
      <c r="J46" s="71" t="str">
        <f t="shared" si="10"/>
        <v/>
      </c>
      <c r="K46" s="71" t="str">
        <f t="shared" si="11"/>
        <v/>
      </c>
      <c r="L46" s="81" t="str">
        <f t="shared" si="12"/>
        <v/>
      </c>
      <c r="M46" s="79" t="str">
        <f>IF(ISBLANK(E46),"",VLOOKUP(W46,FCCRateTable!A:C,3,FALSE))</f>
        <v/>
      </c>
      <c r="N46" s="80" t="str">
        <f t="shared" si="0"/>
        <v/>
      </c>
      <c r="O46" s="80" t="str">
        <f>IF(ISBLANK(E46),"",(VLOOKUP(X46,FCCRateTable!A:C,3,FALSE)*C46)+((VLOOKUP(X46,FCCRateTable!A:C,3,FALSE)/2*D46)))</f>
        <v/>
      </c>
      <c r="P46" s="81" t="str">
        <f t="shared" si="1"/>
        <v/>
      </c>
      <c r="Q46" s="80" t="str">
        <f t="shared" si="2"/>
        <v/>
      </c>
      <c r="R46" s="80" t="str">
        <f t="shared" si="3"/>
        <v/>
      </c>
      <c r="S46" s="81" t="str">
        <f t="shared" si="13"/>
        <v/>
      </c>
      <c r="T46" s="123" t="str">
        <f t="shared" si="14"/>
        <v/>
      </c>
      <c r="U46" s="124" t="str">
        <f t="shared" si="5"/>
        <v/>
      </c>
      <c r="V46" s="95"/>
      <c r="W46" s="15" t="str">
        <f t="shared" si="6"/>
        <v/>
      </c>
      <c r="X46" s="15" t="str">
        <f t="shared" si="7"/>
        <v/>
      </c>
    </row>
    <row r="47" spans="1:24" x14ac:dyDescent="0.25">
      <c r="A47" s="102"/>
      <c r="B47" s="18"/>
      <c r="C47" s="103"/>
      <c r="D47" s="103"/>
      <c r="E47" s="18"/>
      <c r="F47" s="136"/>
      <c r="G47" s="70" t="str">
        <f>IF(ISBLANK(E47),"",VLOOKUP(W47,FCCRateTable!A:C,2,FALSE))</f>
        <v/>
      </c>
      <c r="H47" s="71" t="str">
        <f t="shared" si="8"/>
        <v/>
      </c>
      <c r="I47" s="71" t="str">
        <f t="shared" si="9"/>
        <v/>
      </c>
      <c r="J47" s="71" t="str">
        <f t="shared" si="10"/>
        <v/>
      </c>
      <c r="K47" s="71" t="str">
        <f t="shared" si="11"/>
        <v/>
      </c>
      <c r="L47" s="81" t="str">
        <f t="shared" si="12"/>
        <v/>
      </c>
      <c r="M47" s="79" t="str">
        <f>IF(ISBLANK(E47),"",VLOOKUP(W47,FCCRateTable!A:C,3,FALSE))</f>
        <v/>
      </c>
      <c r="N47" s="80" t="str">
        <f t="shared" si="0"/>
        <v/>
      </c>
      <c r="O47" s="80" t="str">
        <f>IF(ISBLANK(E47),"",(VLOOKUP(X47,FCCRateTable!A:C,3,FALSE)*C47)+((VLOOKUP(X47,FCCRateTable!A:C,3,FALSE)/2*D47)))</f>
        <v/>
      </c>
      <c r="P47" s="81" t="str">
        <f t="shared" si="1"/>
        <v/>
      </c>
      <c r="Q47" s="80" t="str">
        <f t="shared" si="2"/>
        <v/>
      </c>
      <c r="R47" s="80" t="str">
        <f t="shared" si="3"/>
        <v/>
      </c>
      <c r="S47" s="81" t="str">
        <f t="shared" si="13"/>
        <v/>
      </c>
      <c r="T47" s="123" t="str">
        <f t="shared" si="14"/>
        <v/>
      </c>
      <c r="U47" s="124" t="str">
        <f t="shared" si="5"/>
        <v/>
      </c>
      <c r="V47" s="95"/>
      <c r="W47" s="15" t="str">
        <f t="shared" si="6"/>
        <v/>
      </c>
      <c r="X47" s="15" t="str">
        <f t="shared" si="7"/>
        <v/>
      </c>
    </row>
    <row r="48" spans="1:24" x14ac:dyDescent="0.25">
      <c r="A48" s="102"/>
      <c r="B48" s="18"/>
      <c r="C48" s="103"/>
      <c r="D48" s="103"/>
      <c r="E48" s="18"/>
      <c r="F48" s="136"/>
      <c r="G48" s="70" t="str">
        <f>IF(ISBLANK(E48),"",VLOOKUP(W48,FCCRateTable!A:C,2,FALSE))</f>
        <v/>
      </c>
      <c r="H48" s="71" t="str">
        <f t="shared" si="8"/>
        <v/>
      </c>
      <c r="I48" s="71" t="str">
        <f t="shared" si="9"/>
        <v/>
      </c>
      <c r="J48" s="71" t="str">
        <f t="shared" si="10"/>
        <v/>
      </c>
      <c r="K48" s="71" t="str">
        <f t="shared" si="11"/>
        <v/>
      </c>
      <c r="L48" s="81" t="str">
        <f t="shared" si="12"/>
        <v/>
      </c>
      <c r="M48" s="79" t="str">
        <f>IF(ISBLANK(E48),"",VLOOKUP(W48,FCCRateTable!A:C,3,FALSE))</f>
        <v/>
      </c>
      <c r="N48" s="80" t="str">
        <f t="shared" si="0"/>
        <v/>
      </c>
      <c r="O48" s="80" t="str">
        <f>IF(ISBLANK(E48),"",(VLOOKUP(X48,FCCRateTable!A:C,3,FALSE)*C48)+((VLOOKUP(X48,FCCRateTable!A:C,3,FALSE)/2*D48)))</f>
        <v/>
      </c>
      <c r="P48" s="81" t="str">
        <f t="shared" si="1"/>
        <v/>
      </c>
      <c r="Q48" s="80" t="str">
        <f t="shared" si="2"/>
        <v/>
      </c>
      <c r="R48" s="80" t="str">
        <f t="shared" si="3"/>
        <v/>
      </c>
      <c r="S48" s="81" t="str">
        <f t="shared" si="13"/>
        <v/>
      </c>
      <c r="T48" s="123" t="str">
        <f t="shared" si="14"/>
        <v/>
      </c>
      <c r="U48" s="124" t="str">
        <f t="shared" si="5"/>
        <v/>
      </c>
      <c r="V48" s="95"/>
      <c r="W48" s="15" t="str">
        <f t="shared" si="6"/>
        <v/>
      </c>
      <c r="X48" s="15" t="str">
        <f t="shared" si="7"/>
        <v/>
      </c>
    </row>
    <row r="49" spans="1:24" x14ac:dyDescent="0.25">
      <c r="A49" s="102"/>
      <c r="B49" s="18"/>
      <c r="C49" s="103"/>
      <c r="D49" s="103"/>
      <c r="E49" s="18"/>
      <c r="F49" s="136"/>
      <c r="G49" s="70" t="str">
        <f>IF(ISBLANK(E49),"",VLOOKUP(W49,FCCRateTable!A:C,2,FALSE))</f>
        <v/>
      </c>
      <c r="H49" s="71" t="str">
        <f t="shared" si="8"/>
        <v/>
      </c>
      <c r="I49" s="71" t="str">
        <f t="shared" si="9"/>
        <v/>
      </c>
      <c r="J49" s="71" t="str">
        <f t="shared" si="10"/>
        <v/>
      </c>
      <c r="K49" s="71" t="str">
        <f t="shared" si="11"/>
        <v/>
      </c>
      <c r="L49" s="81" t="str">
        <f t="shared" si="12"/>
        <v/>
      </c>
      <c r="M49" s="79" t="str">
        <f>IF(ISBLANK(E49),"",VLOOKUP(W49,FCCRateTable!A:C,3,FALSE))</f>
        <v/>
      </c>
      <c r="N49" s="80" t="str">
        <f t="shared" si="0"/>
        <v/>
      </c>
      <c r="O49" s="80" t="str">
        <f>IF(ISBLANK(E49),"",(VLOOKUP(X49,FCCRateTable!A:C,3,FALSE)*C49)+((VLOOKUP(X49,FCCRateTable!A:C,3,FALSE)/2*D49)))</f>
        <v/>
      </c>
      <c r="P49" s="81" t="str">
        <f t="shared" si="1"/>
        <v/>
      </c>
      <c r="Q49" s="80" t="str">
        <f t="shared" si="2"/>
        <v/>
      </c>
      <c r="R49" s="80" t="str">
        <f t="shared" si="3"/>
        <v/>
      </c>
      <c r="S49" s="81" t="str">
        <f t="shared" si="13"/>
        <v/>
      </c>
      <c r="T49" s="123" t="str">
        <f t="shared" si="14"/>
        <v/>
      </c>
      <c r="U49" s="124" t="str">
        <f t="shared" si="5"/>
        <v/>
      </c>
      <c r="V49" s="95"/>
      <c r="W49" s="15" t="str">
        <f t="shared" si="6"/>
        <v/>
      </c>
      <c r="X49" s="15" t="str">
        <f t="shared" si="7"/>
        <v/>
      </c>
    </row>
    <row r="50" spans="1:24" x14ac:dyDescent="0.25">
      <c r="A50" s="102"/>
      <c r="B50" s="18"/>
      <c r="C50" s="103"/>
      <c r="D50" s="103"/>
      <c r="E50" s="18"/>
      <c r="F50" s="136"/>
      <c r="G50" s="70" t="str">
        <f>IF(ISBLANK(E50),"",VLOOKUP(W50,FCCRateTable!A:C,2,FALSE))</f>
        <v/>
      </c>
      <c r="H50" s="71" t="str">
        <f t="shared" si="8"/>
        <v/>
      </c>
      <c r="I50" s="71" t="str">
        <f t="shared" si="9"/>
        <v/>
      </c>
      <c r="J50" s="71" t="str">
        <f t="shared" si="10"/>
        <v/>
      </c>
      <c r="K50" s="71" t="str">
        <f t="shared" si="11"/>
        <v/>
      </c>
      <c r="L50" s="81" t="str">
        <f t="shared" si="12"/>
        <v/>
      </c>
      <c r="M50" s="79" t="str">
        <f>IF(ISBLANK(E50),"",VLOOKUP(W50,FCCRateTable!A:C,3,FALSE))</f>
        <v/>
      </c>
      <c r="N50" s="80" t="str">
        <f t="shared" si="0"/>
        <v/>
      </c>
      <c r="O50" s="80" t="str">
        <f>IF(ISBLANK(E50),"",(VLOOKUP(X50,FCCRateTable!A:C,3,FALSE)*C50)+((VLOOKUP(X50,FCCRateTable!A:C,3,FALSE)/2*D50)))</f>
        <v/>
      </c>
      <c r="P50" s="81" t="str">
        <f t="shared" si="1"/>
        <v/>
      </c>
      <c r="Q50" s="80" t="str">
        <f t="shared" si="2"/>
        <v/>
      </c>
      <c r="R50" s="80" t="str">
        <f t="shared" si="3"/>
        <v/>
      </c>
      <c r="S50" s="81" t="str">
        <f t="shared" si="13"/>
        <v/>
      </c>
      <c r="T50" s="123" t="str">
        <f t="shared" si="14"/>
        <v/>
      </c>
      <c r="U50" s="124" t="str">
        <f t="shared" si="5"/>
        <v/>
      </c>
      <c r="V50" s="95"/>
      <c r="W50" s="15" t="str">
        <f t="shared" si="6"/>
        <v/>
      </c>
      <c r="X50" s="15" t="str">
        <f t="shared" si="7"/>
        <v/>
      </c>
    </row>
    <row r="51" spans="1:24" x14ac:dyDescent="0.25">
      <c r="A51" s="102"/>
      <c r="B51" s="18"/>
      <c r="C51" s="103"/>
      <c r="D51" s="103"/>
      <c r="E51" s="104"/>
      <c r="F51" s="136"/>
      <c r="G51" s="70" t="str">
        <f>IF(ISBLANK(E51),"",VLOOKUP(W51,FCCRateTable!A:C,2,FALSE))</f>
        <v/>
      </c>
      <c r="H51" s="71" t="str">
        <f t="shared" si="8"/>
        <v/>
      </c>
      <c r="I51" s="71" t="str">
        <f t="shared" si="9"/>
        <v/>
      </c>
      <c r="J51" s="71" t="str">
        <f t="shared" si="10"/>
        <v/>
      </c>
      <c r="K51" s="71" t="str">
        <f t="shared" si="11"/>
        <v/>
      </c>
      <c r="L51" s="81" t="str">
        <f t="shared" si="12"/>
        <v/>
      </c>
      <c r="M51" s="79" t="str">
        <f>IF(ISBLANK(E51),"",VLOOKUP(W51,FCCRateTable!A:C,3,FALSE))</f>
        <v/>
      </c>
      <c r="N51" s="80" t="str">
        <f t="shared" si="0"/>
        <v/>
      </c>
      <c r="O51" s="80" t="str">
        <f>IF(ISBLANK(E51),"",(VLOOKUP(X51,FCCRateTable!A:C,3,FALSE)*C51)+((VLOOKUP(X51,FCCRateTable!A:C,3,FALSE)/2*D51)))</f>
        <v/>
      </c>
      <c r="P51" s="81" t="str">
        <f t="shared" si="1"/>
        <v/>
      </c>
      <c r="Q51" s="80" t="str">
        <f t="shared" si="2"/>
        <v/>
      </c>
      <c r="R51" s="80" t="str">
        <f t="shared" si="3"/>
        <v/>
      </c>
      <c r="S51" s="81" t="str">
        <f t="shared" si="13"/>
        <v/>
      </c>
      <c r="T51" s="123" t="str">
        <f t="shared" si="14"/>
        <v/>
      </c>
      <c r="U51" s="124" t="str">
        <f t="shared" si="5"/>
        <v/>
      </c>
      <c r="V51" s="95"/>
      <c r="W51" s="15" t="str">
        <f t="shared" si="6"/>
        <v/>
      </c>
      <c r="X51" s="15" t="str">
        <f t="shared" si="7"/>
        <v/>
      </c>
    </row>
    <row r="52" spans="1:24" x14ac:dyDescent="0.25">
      <c r="A52" s="102"/>
      <c r="B52" s="18"/>
      <c r="C52" s="103"/>
      <c r="D52" s="103"/>
      <c r="E52" s="104"/>
      <c r="F52" s="136"/>
      <c r="G52" s="70" t="str">
        <f>IF(ISBLANK(E52),"",VLOOKUP(W52,FCCRateTable!A:C,2,FALSE))</f>
        <v/>
      </c>
      <c r="H52" s="71" t="str">
        <f t="shared" si="8"/>
        <v/>
      </c>
      <c r="I52" s="71" t="str">
        <f t="shared" si="9"/>
        <v/>
      </c>
      <c r="J52" s="71" t="str">
        <f t="shared" si="10"/>
        <v/>
      </c>
      <c r="K52" s="71" t="str">
        <f t="shared" si="11"/>
        <v/>
      </c>
      <c r="L52" s="81" t="str">
        <f t="shared" si="12"/>
        <v/>
      </c>
      <c r="M52" s="79" t="str">
        <f>IF(ISBLANK(E52),"",VLOOKUP(W52,FCCRateTable!A:C,3,FALSE))</f>
        <v/>
      </c>
      <c r="N52" s="80" t="str">
        <f t="shared" si="0"/>
        <v/>
      </c>
      <c r="O52" s="80" t="str">
        <f>IF(ISBLANK(E52),"",(VLOOKUP(X52,FCCRateTable!A:C,3,FALSE)*C52)+((VLOOKUP(X52,FCCRateTable!A:C,3,FALSE)/2*D52)))</f>
        <v/>
      </c>
      <c r="P52" s="81" t="str">
        <f t="shared" si="1"/>
        <v/>
      </c>
      <c r="Q52" s="80" t="str">
        <f t="shared" si="2"/>
        <v/>
      </c>
      <c r="R52" s="80" t="str">
        <f t="shared" si="3"/>
        <v/>
      </c>
      <c r="S52" s="81" t="str">
        <f t="shared" si="13"/>
        <v/>
      </c>
      <c r="T52" s="123" t="str">
        <f t="shared" si="14"/>
        <v/>
      </c>
      <c r="U52" s="124" t="str">
        <f t="shared" si="5"/>
        <v/>
      </c>
      <c r="V52" s="95"/>
      <c r="W52" s="15" t="str">
        <f t="shared" si="6"/>
        <v/>
      </c>
      <c r="X52" s="15" t="str">
        <f t="shared" si="7"/>
        <v/>
      </c>
    </row>
    <row r="53" spans="1:24" x14ac:dyDescent="0.25">
      <c r="A53" s="102"/>
      <c r="B53" s="18"/>
      <c r="C53" s="103"/>
      <c r="D53" s="103"/>
      <c r="E53" s="104"/>
      <c r="F53" s="136"/>
      <c r="G53" s="70" t="str">
        <f>IF(ISBLANK(E53),"",VLOOKUP(W53,FCCRateTable!A:C,2,FALSE))</f>
        <v/>
      </c>
      <c r="H53" s="71" t="str">
        <f t="shared" si="8"/>
        <v/>
      </c>
      <c r="I53" s="71" t="str">
        <f t="shared" si="9"/>
        <v/>
      </c>
      <c r="J53" s="71" t="str">
        <f t="shared" si="10"/>
        <v/>
      </c>
      <c r="K53" s="71" t="str">
        <f t="shared" si="11"/>
        <v/>
      </c>
      <c r="L53" s="81" t="str">
        <f t="shared" si="12"/>
        <v/>
      </c>
      <c r="M53" s="79" t="str">
        <f>IF(ISBLANK(E53),"",VLOOKUP(W53,FCCRateTable!A:C,3,FALSE))</f>
        <v/>
      </c>
      <c r="N53" s="80" t="str">
        <f t="shared" si="0"/>
        <v/>
      </c>
      <c r="O53" s="80" t="str">
        <f>IF(ISBLANK(E53),"",(VLOOKUP(X53,FCCRateTable!A:C,3,FALSE)*C53)+((VLOOKUP(X53,FCCRateTable!A:C,3,FALSE)/2*D53)))</f>
        <v/>
      </c>
      <c r="P53" s="81" t="str">
        <f t="shared" si="1"/>
        <v/>
      </c>
      <c r="Q53" s="80" t="str">
        <f t="shared" si="2"/>
        <v/>
      </c>
      <c r="R53" s="80" t="str">
        <f t="shared" si="3"/>
        <v/>
      </c>
      <c r="S53" s="81" t="str">
        <f t="shared" si="13"/>
        <v/>
      </c>
      <c r="T53" s="123" t="str">
        <f t="shared" si="14"/>
        <v/>
      </c>
      <c r="U53" s="124" t="str">
        <f t="shared" si="5"/>
        <v/>
      </c>
      <c r="V53" s="95"/>
      <c r="W53" s="15" t="str">
        <f t="shared" si="6"/>
        <v/>
      </c>
      <c r="X53" s="15" t="str">
        <f t="shared" si="7"/>
        <v/>
      </c>
    </row>
    <row r="54" spans="1:24" x14ac:dyDescent="0.25">
      <c r="A54" s="102"/>
      <c r="B54" s="18"/>
      <c r="C54" s="103"/>
      <c r="D54" s="103"/>
      <c r="E54" s="104"/>
      <c r="F54" s="136"/>
      <c r="G54" s="70" t="str">
        <f>IF(ISBLANK(E54),"",VLOOKUP(W54,FCCRateTable!A:C,2,FALSE))</f>
        <v/>
      </c>
      <c r="H54" s="71" t="str">
        <f t="shared" si="8"/>
        <v/>
      </c>
      <c r="I54" s="71" t="str">
        <f t="shared" si="9"/>
        <v/>
      </c>
      <c r="J54" s="71" t="str">
        <f t="shared" si="10"/>
        <v/>
      </c>
      <c r="K54" s="71" t="str">
        <f t="shared" si="11"/>
        <v/>
      </c>
      <c r="L54" s="81" t="str">
        <f t="shared" si="12"/>
        <v/>
      </c>
      <c r="M54" s="79" t="str">
        <f>IF(ISBLANK(E54),"",VLOOKUP(W54,FCCRateTable!A:C,3,FALSE))</f>
        <v/>
      </c>
      <c r="N54" s="80" t="str">
        <f t="shared" si="0"/>
        <v/>
      </c>
      <c r="O54" s="80" t="str">
        <f>IF(ISBLANK(E54),"",(VLOOKUP(X54,FCCRateTable!A:C,3,FALSE)*C54)+((VLOOKUP(X54,FCCRateTable!A:C,3,FALSE)/2*D54)))</f>
        <v/>
      </c>
      <c r="P54" s="81" t="str">
        <f t="shared" si="1"/>
        <v/>
      </c>
      <c r="Q54" s="80" t="str">
        <f t="shared" si="2"/>
        <v/>
      </c>
      <c r="R54" s="80" t="str">
        <f t="shared" si="3"/>
        <v/>
      </c>
      <c r="S54" s="81" t="str">
        <f t="shared" si="13"/>
        <v/>
      </c>
      <c r="T54" s="123" t="str">
        <f t="shared" si="14"/>
        <v/>
      </c>
      <c r="U54" s="124" t="str">
        <f t="shared" si="5"/>
        <v/>
      </c>
      <c r="V54" s="95"/>
      <c r="W54" s="15" t="str">
        <f t="shared" si="6"/>
        <v/>
      </c>
      <c r="X54" s="15" t="str">
        <f t="shared" si="7"/>
        <v/>
      </c>
    </row>
    <row r="55" spans="1:24" x14ac:dyDescent="0.25">
      <c r="A55" s="102"/>
      <c r="B55" s="18"/>
      <c r="C55" s="103"/>
      <c r="D55" s="103"/>
      <c r="E55" s="104"/>
      <c r="F55" s="136"/>
      <c r="G55" s="70" t="str">
        <f>IF(ISBLANK(E55),"",VLOOKUP(W55,FCCRateTable!A:C,2,FALSE))</f>
        <v/>
      </c>
      <c r="H55" s="71" t="str">
        <f t="shared" si="8"/>
        <v/>
      </c>
      <c r="I55" s="71" t="str">
        <f t="shared" si="9"/>
        <v/>
      </c>
      <c r="J55" s="71" t="str">
        <f t="shared" si="10"/>
        <v/>
      </c>
      <c r="K55" s="71" t="str">
        <f t="shared" si="11"/>
        <v/>
      </c>
      <c r="L55" s="81" t="str">
        <f t="shared" si="12"/>
        <v/>
      </c>
      <c r="M55" s="79" t="str">
        <f>IF(ISBLANK(E55),"",VLOOKUP(W55,FCCRateTable!A:C,3,FALSE))</f>
        <v/>
      </c>
      <c r="N55" s="80" t="str">
        <f t="shared" si="0"/>
        <v/>
      </c>
      <c r="O55" s="80" t="str">
        <f>IF(ISBLANK(E55),"",(VLOOKUP(X55,FCCRateTable!A:C,3,FALSE)*C55)+((VLOOKUP(X55,FCCRateTable!A:C,3,FALSE)/2*D55)))</f>
        <v/>
      </c>
      <c r="P55" s="81" t="str">
        <f t="shared" si="1"/>
        <v/>
      </c>
      <c r="Q55" s="80" t="str">
        <f t="shared" si="2"/>
        <v/>
      </c>
      <c r="R55" s="80" t="str">
        <f t="shared" si="3"/>
        <v/>
      </c>
      <c r="S55" s="81" t="str">
        <f t="shared" si="13"/>
        <v/>
      </c>
      <c r="T55" s="123" t="str">
        <f t="shared" si="14"/>
        <v/>
      </c>
      <c r="U55" s="124" t="str">
        <f t="shared" si="5"/>
        <v/>
      </c>
      <c r="V55" s="95"/>
      <c r="W55" s="15" t="str">
        <f t="shared" si="6"/>
        <v/>
      </c>
      <c r="X55" s="15" t="str">
        <f t="shared" si="7"/>
        <v/>
      </c>
    </row>
    <row r="56" spans="1:24" x14ac:dyDescent="0.25">
      <c r="A56" s="102"/>
      <c r="B56" s="18"/>
      <c r="C56" s="103"/>
      <c r="D56" s="103"/>
      <c r="E56" s="104"/>
      <c r="F56" s="136"/>
      <c r="G56" s="70" t="str">
        <f>IF(ISBLANK(E56),"",VLOOKUP(W56,FCCRateTable!A:C,2,FALSE))</f>
        <v/>
      </c>
      <c r="H56" s="71" t="str">
        <f t="shared" si="8"/>
        <v/>
      </c>
      <c r="I56" s="71" t="str">
        <f t="shared" si="9"/>
        <v/>
      </c>
      <c r="J56" s="71" t="str">
        <f t="shared" si="10"/>
        <v/>
      </c>
      <c r="K56" s="71" t="str">
        <f t="shared" si="11"/>
        <v/>
      </c>
      <c r="L56" s="81" t="str">
        <f t="shared" si="12"/>
        <v/>
      </c>
      <c r="M56" s="79" t="str">
        <f>IF(ISBLANK(E56),"",VLOOKUP(W56,FCCRateTable!A:C,3,FALSE))</f>
        <v/>
      </c>
      <c r="N56" s="80" t="str">
        <f t="shared" si="0"/>
        <v/>
      </c>
      <c r="O56" s="80" t="str">
        <f>IF(ISBLANK(E56),"",(VLOOKUP(X56,FCCRateTable!A:C,3,FALSE)*C56)+((VLOOKUP(X56,FCCRateTable!A:C,3,FALSE)/2*D56)))</f>
        <v/>
      </c>
      <c r="P56" s="81" t="str">
        <f t="shared" si="1"/>
        <v/>
      </c>
      <c r="Q56" s="80" t="str">
        <f t="shared" si="2"/>
        <v/>
      </c>
      <c r="R56" s="80" t="str">
        <f t="shared" si="3"/>
        <v/>
      </c>
      <c r="S56" s="81" t="str">
        <f t="shared" si="13"/>
        <v/>
      </c>
      <c r="T56" s="123" t="str">
        <f t="shared" si="14"/>
        <v/>
      </c>
      <c r="U56" s="124" t="str">
        <f t="shared" si="5"/>
        <v/>
      </c>
      <c r="V56" s="95"/>
      <c r="W56" s="15" t="str">
        <f t="shared" si="6"/>
        <v/>
      </c>
      <c r="X56" s="15" t="str">
        <f t="shared" si="7"/>
        <v/>
      </c>
    </row>
    <row r="57" spans="1:24" x14ac:dyDescent="0.25">
      <c r="A57" s="102"/>
      <c r="B57" s="18"/>
      <c r="C57" s="103"/>
      <c r="D57" s="103"/>
      <c r="E57" s="104"/>
      <c r="F57" s="136"/>
      <c r="G57" s="70" t="str">
        <f>IF(ISBLANK(E57),"",VLOOKUP(W57,FCCRateTable!A:C,2,FALSE))</f>
        <v/>
      </c>
      <c r="H57" s="71" t="str">
        <f t="shared" si="8"/>
        <v/>
      </c>
      <c r="I57" s="71" t="str">
        <f t="shared" si="9"/>
        <v/>
      </c>
      <c r="J57" s="71" t="str">
        <f t="shared" si="10"/>
        <v/>
      </c>
      <c r="K57" s="71" t="str">
        <f t="shared" si="11"/>
        <v/>
      </c>
      <c r="L57" s="81" t="str">
        <f t="shared" si="12"/>
        <v/>
      </c>
      <c r="M57" s="79" t="str">
        <f>IF(ISBLANK(E57),"",VLOOKUP(W57,FCCRateTable!A:C,3,FALSE))</f>
        <v/>
      </c>
      <c r="N57" s="80" t="str">
        <f t="shared" si="0"/>
        <v/>
      </c>
      <c r="O57" s="80" t="str">
        <f>IF(ISBLANK(E57),"",(VLOOKUP(X57,FCCRateTable!A:C,3,FALSE)*C57)+((VLOOKUP(X57,FCCRateTable!A:C,3,FALSE)/2*D57)))</f>
        <v/>
      </c>
      <c r="P57" s="81" t="str">
        <f t="shared" si="1"/>
        <v/>
      </c>
      <c r="Q57" s="80" t="str">
        <f t="shared" si="2"/>
        <v/>
      </c>
      <c r="R57" s="80" t="str">
        <f t="shared" si="3"/>
        <v/>
      </c>
      <c r="S57" s="81" t="str">
        <f t="shared" si="13"/>
        <v/>
      </c>
      <c r="T57" s="123" t="str">
        <f t="shared" si="14"/>
        <v/>
      </c>
      <c r="U57" s="124" t="str">
        <f t="shared" si="5"/>
        <v/>
      </c>
      <c r="V57" s="95"/>
      <c r="W57" s="15" t="str">
        <f t="shared" si="6"/>
        <v/>
      </c>
      <c r="X57" s="15" t="str">
        <f t="shared" si="7"/>
        <v/>
      </c>
    </row>
    <row r="58" spans="1:24" x14ac:dyDescent="0.25">
      <c r="A58" s="102"/>
      <c r="B58" s="18"/>
      <c r="C58" s="103"/>
      <c r="D58" s="103"/>
      <c r="E58" s="104"/>
      <c r="F58" s="136"/>
      <c r="G58" s="70" t="str">
        <f>IF(ISBLANK(E58),"",VLOOKUP(W58,FCCRateTable!A:C,2,FALSE))</f>
        <v/>
      </c>
      <c r="H58" s="71" t="str">
        <f t="shared" si="8"/>
        <v/>
      </c>
      <c r="I58" s="71" t="str">
        <f t="shared" si="9"/>
        <v/>
      </c>
      <c r="J58" s="71" t="str">
        <f t="shared" si="10"/>
        <v/>
      </c>
      <c r="K58" s="71" t="str">
        <f t="shared" si="11"/>
        <v/>
      </c>
      <c r="L58" s="81" t="str">
        <f t="shared" si="12"/>
        <v/>
      </c>
      <c r="M58" s="79" t="str">
        <f>IF(ISBLANK(E58),"",VLOOKUP(W58,FCCRateTable!A:C,3,FALSE))</f>
        <v/>
      </c>
      <c r="N58" s="80" t="str">
        <f t="shared" si="0"/>
        <v/>
      </c>
      <c r="O58" s="80" t="str">
        <f>IF(ISBLANK(E58),"",(VLOOKUP(X58,FCCRateTable!A:C,3,FALSE)*C58)+((VLOOKUP(X58,FCCRateTable!A:C,3,FALSE)/2*D58)))</f>
        <v/>
      </c>
      <c r="P58" s="81" t="str">
        <f t="shared" si="1"/>
        <v/>
      </c>
      <c r="Q58" s="80" t="str">
        <f t="shared" si="2"/>
        <v/>
      </c>
      <c r="R58" s="80" t="str">
        <f t="shared" si="3"/>
        <v/>
      </c>
      <c r="S58" s="81" t="str">
        <f t="shared" si="13"/>
        <v/>
      </c>
      <c r="T58" s="123" t="str">
        <f t="shared" si="14"/>
        <v/>
      </c>
      <c r="U58" s="124" t="str">
        <f t="shared" si="5"/>
        <v/>
      </c>
      <c r="V58" s="95"/>
      <c r="W58" s="15" t="str">
        <f t="shared" si="6"/>
        <v/>
      </c>
      <c r="X58" s="15" t="str">
        <f t="shared" si="7"/>
        <v/>
      </c>
    </row>
    <row r="59" spans="1:24" x14ac:dyDescent="0.25">
      <c r="A59" s="102"/>
      <c r="B59" s="18"/>
      <c r="C59" s="103"/>
      <c r="D59" s="103"/>
      <c r="E59" s="104"/>
      <c r="F59" s="136"/>
      <c r="G59" s="70" t="str">
        <f>IF(ISBLANK(E59),"",VLOOKUP(W59,FCCRateTable!A:C,2,FALSE))</f>
        <v/>
      </c>
      <c r="H59" s="71" t="str">
        <f t="shared" si="8"/>
        <v/>
      </c>
      <c r="I59" s="71" t="str">
        <f t="shared" si="9"/>
        <v/>
      </c>
      <c r="J59" s="71" t="str">
        <f t="shared" si="10"/>
        <v/>
      </c>
      <c r="K59" s="71" t="str">
        <f t="shared" si="11"/>
        <v/>
      </c>
      <c r="L59" s="81" t="str">
        <f t="shared" si="12"/>
        <v/>
      </c>
      <c r="M59" s="79" t="str">
        <f>IF(ISBLANK(E59),"",VLOOKUP(W59,FCCRateTable!A:C,3,FALSE))</f>
        <v/>
      </c>
      <c r="N59" s="80" t="str">
        <f t="shared" si="0"/>
        <v/>
      </c>
      <c r="O59" s="80" t="str">
        <f>IF(ISBLANK(E59),"",(VLOOKUP(X59,FCCRateTable!A:C,3,FALSE)*C59)+((VLOOKUP(X59,FCCRateTable!A:C,3,FALSE)/2*D59)))</f>
        <v/>
      </c>
      <c r="P59" s="81" t="str">
        <f t="shared" si="1"/>
        <v/>
      </c>
      <c r="Q59" s="80" t="str">
        <f t="shared" si="2"/>
        <v/>
      </c>
      <c r="R59" s="80" t="str">
        <f t="shared" si="3"/>
        <v/>
      </c>
      <c r="S59" s="81" t="str">
        <f t="shared" si="13"/>
        <v/>
      </c>
      <c r="T59" s="123" t="str">
        <f t="shared" si="14"/>
        <v/>
      </c>
      <c r="U59" s="124" t="str">
        <f t="shared" si="5"/>
        <v/>
      </c>
      <c r="V59" s="95"/>
      <c r="W59" s="15" t="str">
        <f t="shared" si="6"/>
        <v/>
      </c>
      <c r="X59" s="15" t="str">
        <f t="shared" si="7"/>
        <v/>
      </c>
    </row>
    <row r="60" spans="1:24" x14ac:dyDescent="0.25">
      <c r="A60" s="102"/>
      <c r="B60" s="18"/>
      <c r="C60" s="103"/>
      <c r="D60" s="103"/>
      <c r="E60" s="104"/>
      <c r="F60" s="136"/>
      <c r="G60" s="70" t="str">
        <f>IF(ISBLANK(E60),"",VLOOKUP(W60,FCCRateTable!A:C,2,FALSE))</f>
        <v/>
      </c>
      <c r="H60" s="71" t="str">
        <f t="shared" si="8"/>
        <v/>
      </c>
      <c r="I60" s="71" t="str">
        <f t="shared" si="9"/>
        <v/>
      </c>
      <c r="J60" s="71" t="str">
        <f t="shared" si="10"/>
        <v/>
      </c>
      <c r="K60" s="71" t="str">
        <f>IF(ISBLANK(E60),"",(I60+J60))</f>
        <v/>
      </c>
      <c r="L60" s="81" t="str">
        <f t="shared" si="12"/>
        <v/>
      </c>
      <c r="M60" s="79" t="str">
        <f>IF(ISBLANK(E60),"",VLOOKUP(W60,FCCRateTable!A:C,3,FALSE))</f>
        <v/>
      </c>
      <c r="N60" s="80" t="str">
        <f t="shared" si="0"/>
        <v/>
      </c>
      <c r="O60" s="80" t="str">
        <f>IF(ISBLANK(E60),"",(VLOOKUP(X60,FCCRateTable!A:C,3,FALSE)*C60)+((VLOOKUP(X60,FCCRateTable!A:C,3,FALSE)/2*D60)))</f>
        <v/>
      </c>
      <c r="P60" s="81" t="str">
        <f t="shared" si="1"/>
        <v/>
      </c>
      <c r="Q60" s="80" t="str">
        <f t="shared" si="2"/>
        <v/>
      </c>
      <c r="R60" s="80" t="str">
        <f t="shared" si="3"/>
        <v/>
      </c>
      <c r="S60" s="81" t="str">
        <f t="shared" si="13"/>
        <v/>
      </c>
      <c r="T60" s="123" t="str">
        <f t="shared" si="14"/>
        <v/>
      </c>
      <c r="U60" s="124" t="str">
        <f t="shared" si="5"/>
        <v/>
      </c>
      <c r="V60" s="95"/>
      <c r="W60" s="15" t="str">
        <f t="shared" si="6"/>
        <v/>
      </c>
      <c r="X60" s="15" t="str">
        <f t="shared" si="7"/>
        <v/>
      </c>
    </row>
    <row r="61" spans="1:24" x14ac:dyDescent="0.25">
      <c r="A61" s="102"/>
      <c r="B61" s="18"/>
      <c r="C61" s="103"/>
      <c r="D61" s="103"/>
      <c r="E61" s="104"/>
      <c r="F61" s="136"/>
      <c r="G61" s="70" t="str">
        <f>IF(ISBLANK(E61),"",VLOOKUP(W61,FCCRateTable!A:C,2,FALSE))</f>
        <v/>
      </c>
      <c r="H61" s="71" t="str">
        <f t="shared" si="8"/>
        <v/>
      </c>
      <c r="I61" s="71" t="str">
        <f t="shared" si="9"/>
        <v/>
      </c>
      <c r="J61" s="71" t="str">
        <f t="shared" si="10"/>
        <v/>
      </c>
      <c r="K61" s="71" t="str">
        <f t="shared" ref="K61:K124" si="15">IF(ISBLANK(E61),"",(I61+J61))</f>
        <v/>
      </c>
      <c r="L61" s="81" t="str">
        <f t="shared" si="12"/>
        <v/>
      </c>
      <c r="M61" s="79" t="str">
        <f>IF(ISBLANK(E61),"",VLOOKUP(W61,FCCRateTable!A:C,3,FALSE))</f>
        <v/>
      </c>
      <c r="N61" s="80" t="str">
        <f t="shared" si="0"/>
        <v/>
      </c>
      <c r="O61" s="80" t="str">
        <f>IF(ISBLANK(E61),"",(VLOOKUP(X61,FCCRateTable!A:C,3,FALSE)*C61)+((VLOOKUP(X61,FCCRateTable!A:C,3,FALSE)/2*D61)))</f>
        <v/>
      </c>
      <c r="P61" s="81" t="str">
        <f t="shared" si="1"/>
        <v/>
      </c>
      <c r="Q61" s="80" t="str">
        <f t="shared" si="2"/>
        <v/>
      </c>
      <c r="R61" s="80" t="str">
        <f t="shared" si="3"/>
        <v/>
      </c>
      <c r="S61" s="81" t="str">
        <f t="shared" si="13"/>
        <v/>
      </c>
      <c r="T61" s="123" t="str">
        <f t="shared" si="14"/>
        <v/>
      </c>
      <c r="U61" s="124" t="str">
        <f t="shared" si="5"/>
        <v/>
      </c>
      <c r="V61" s="95"/>
      <c r="W61" s="15" t="str">
        <f t="shared" si="6"/>
        <v/>
      </c>
      <c r="X61" s="15" t="str">
        <f t="shared" si="7"/>
        <v/>
      </c>
    </row>
    <row r="62" spans="1:24" x14ac:dyDescent="0.25">
      <c r="A62" s="102"/>
      <c r="B62" s="18"/>
      <c r="C62" s="103"/>
      <c r="D62" s="103"/>
      <c r="E62" s="104"/>
      <c r="F62" s="136"/>
      <c r="G62" s="70" t="str">
        <f>IF(ISBLANK(E62),"",VLOOKUP(W62,FCCRateTable!A:C,2,FALSE))</f>
        <v/>
      </c>
      <c r="H62" s="71" t="str">
        <f t="shared" si="8"/>
        <v/>
      </c>
      <c r="I62" s="71" t="str">
        <f t="shared" si="9"/>
        <v/>
      </c>
      <c r="J62" s="71" t="str">
        <f t="shared" si="10"/>
        <v/>
      </c>
      <c r="K62" s="71" t="str">
        <f t="shared" si="15"/>
        <v/>
      </c>
      <c r="L62" s="81" t="str">
        <f t="shared" si="12"/>
        <v/>
      </c>
      <c r="M62" s="79" t="str">
        <f>IF(ISBLANK(E62),"",VLOOKUP(W62,FCCRateTable!A:C,3,FALSE))</f>
        <v/>
      </c>
      <c r="N62" s="80" t="str">
        <f t="shared" si="0"/>
        <v/>
      </c>
      <c r="O62" s="80" t="str">
        <f>IF(ISBLANK(E62),"",(VLOOKUP(X62,FCCRateTable!A:C,3,FALSE)*C62)+((VLOOKUP(X62,FCCRateTable!A:C,3,FALSE)/2*D62)))</f>
        <v/>
      </c>
      <c r="P62" s="81" t="str">
        <f t="shared" si="1"/>
        <v/>
      </c>
      <c r="Q62" s="80" t="str">
        <f t="shared" si="2"/>
        <v/>
      </c>
      <c r="R62" s="80" t="str">
        <f t="shared" si="3"/>
        <v/>
      </c>
      <c r="S62" s="81" t="str">
        <f t="shared" si="13"/>
        <v/>
      </c>
      <c r="T62" s="123" t="str">
        <f t="shared" si="14"/>
        <v/>
      </c>
      <c r="U62" s="124" t="str">
        <f t="shared" si="5"/>
        <v/>
      </c>
      <c r="V62" s="95"/>
      <c r="W62" s="15" t="str">
        <f t="shared" si="6"/>
        <v/>
      </c>
      <c r="X62" s="15" t="str">
        <f t="shared" si="7"/>
        <v/>
      </c>
    </row>
    <row r="63" spans="1:24" x14ac:dyDescent="0.25">
      <c r="A63" s="102"/>
      <c r="B63" s="18"/>
      <c r="C63" s="103"/>
      <c r="D63" s="103"/>
      <c r="E63" s="104"/>
      <c r="F63" s="136"/>
      <c r="G63" s="70" t="str">
        <f>IF(ISBLANK(E63),"",VLOOKUP(W63,FCCRateTable!A:C,2,FALSE))</f>
        <v/>
      </c>
      <c r="H63" s="71" t="str">
        <f t="shared" si="8"/>
        <v/>
      </c>
      <c r="I63" s="71" t="str">
        <f t="shared" si="9"/>
        <v/>
      </c>
      <c r="J63" s="71" t="str">
        <f t="shared" si="10"/>
        <v/>
      </c>
      <c r="K63" s="71" t="str">
        <f t="shared" si="15"/>
        <v/>
      </c>
      <c r="L63" s="81" t="str">
        <f t="shared" si="12"/>
        <v/>
      </c>
      <c r="M63" s="79" t="str">
        <f>IF(ISBLANK(E63),"",VLOOKUP(W63,FCCRateTable!A:C,3,FALSE))</f>
        <v/>
      </c>
      <c r="N63" s="80" t="str">
        <f t="shared" si="0"/>
        <v/>
      </c>
      <c r="O63" s="80" t="str">
        <f>IF(ISBLANK(E63),"",(VLOOKUP(X63,FCCRateTable!A:C,3,FALSE)*C63)+((VLOOKUP(X63,FCCRateTable!A:C,3,FALSE)/2*D63)))</f>
        <v/>
      </c>
      <c r="P63" s="81" t="str">
        <f t="shared" si="1"/>
        <v/>
      </c>
      <c r="Q63" s="80" t="str">
        <f t="shared" si="2"/>
        <v/>
      </c>
      <c r="R63" s="80" t="str">
        <f t="shared" si="3"/>
        <v/>
      </c>
      <c r="S63" s="81" t="str">
        <f t="shared" si="13"/>
        <v/>
      </c>
      <c r="T63" s="123" t="str">
        <f t="shared" si="14"/>
        <v/>
      </c>
      <c r="U63" s="124" t="str">
        <f t="shared" si="5"/>
        <v/>
      </c>
      <c r="V63" s="95"/>
      <c r="W63" s="15" t="str">
        <f t="shared" si="6"/>
        <v/>
      </c>
      <c r="X63" s="15" t="str">
        <f t="shared" si="7"/>
        <v/>
      </c>
    </row>
    <row r="64" spans="1:24" x14ac:dyDescent="0.25">
      <c r="A64" s="102"/>
      <c r="B64" s="18"/>
      <c r="C64" s="103"/>
      <c r="D64" s="103"/>
      <c r="E64" s="104"/>
      <c r="F64" s="136"/>
      <c r="G64" s="70" t="str">
        <f>IF(ISBLANK(E64),"",VLOOKUP(W64,FCCRateTable!A:C,2,FALSE))</f>
        <v/>
      </c>
      <c r="H64" s="71" t="str">
        <f t="shared" si="8"/>
        <v/>
      </c>
      <c r="I64" s="71" t="str">
        <f t="shared" si="9"/>
        <v/>
      </c>
      <c r="J64" s="71" t="str">
        <f t="shared" si="10"/>
        <v/>
      </c>
      <c r="K64" s="71" t="str">
        <f t="shared" si="15"/>
        <v/>
      </c>
      <c r="L64" s="81" t="str">
        <f t="shared" si="12"/>
        <v/>
      </c>
      <c r="M64" s="79" t="str">
        <f>IF(ISBLANK(E64),"",VLOOKUP(W64,FCCRateTable!A:C,3,FALSE))</f>
        <v/>
      </c>
      <c r="N64" s="80" t="str">
        <f t="shared" si="0"/>
        <v/>
      </c>
      <c r="O64" s="80" t="str">
        <f>IF(ISBLANK(E64),"",(VLOOKUP(X64,FCCRateTable!A:C,3,FALSE)*C64)+((VLOOKUP(X64,FCCRateTable!A:C,3,FALSE)/2*D64)))</f>
        <v/>
      </c>
      <c r="P64" s="81" t="str">
        <f t="shared" si="1"/>
        <v/>
      </c>
      <c r="Q64" s="80" t="str">
        <f t="shared" si="2"/>
        <v/>
      </c>
      <c r="R64" s="80" t="str">
        <f t="shared" si="3"/>
        <v/>
      </c>
      <c r="S64" s="81" t="str">
        <f t="shared" si="13"/>
        <v/>
      </c>
      <c r="T64" s="123" t="str">
        <f t="shared" si="14"/>
        <v/>
      </c>
      <c r="U64" s="124" t="str">
        <f t="shared" si="5"/>
        <v/>
      </c>
      <c r="V64" s="95"/>
      <c r="W64" s="15" t="str">
        <f t="shared" si="6"/>
        <v/>
      </c>
      <c r="X64" s="15" t="str">
        <f t="shared" si="7"/>
        <v/>
      </c>
    </row>
    <row r="65" spans="1:24" x14ac:dyDescent="0.25">
      <c r="A65" s="102"/>
      <c r="B65" s="18"/>
      <c r="C65" s="103"/>
      <c r="D65" s="103"/>
      <c r="E65" s="104"/>
      <c r="F65" s="136"/>
      <c r="G65" s="70" t="str">
        <f>IF(ISBLANK(E65),"",VLOOKUP(W65,FCCRateTable!A:C,2,FALSE))</f>
        <v/>
      </c>
      <c r="H65" s="71" t="str">
        <f t="shared" si="8"/>
        <v/>
      </c>
      <c r="I65" s="71" t="str">
        <f t="shared" si="9"/>
        <v/>
      </c>
      <c r="J65" s="71" t="str">
        <f t="shared" si="10"/>
        <v/>
      </c>
      <c r="K65" s="71" t="str">
        <f t="shared" si="15"/>
        <v/>
      </c>
      <c r="L65" s="81" t="str">
        <f t="shared" si="12"/>
        <v/>
      </c>
      <c r="M65" s="79" t="str">
        <f>IF(ISBLANK(E65),"",VLOOKUP(W65,FCCRateTable!A:C,3,FALSE))</f>
        <v/>
      </c>
      <c r="N65" s="80" t="str">
        <f t="shared" si="0"/>
        <v/>
      </c>
      <c r="O65" s="80" t="str">
        <f>IF(ISBLANK(E65),"",(VLOOKUP(X65,FCCRateTable!A:C,3,FALSE)*C65)+((VLOOKUP(X65,FCCRateTable!A:C,3,FALSE)/2*D65)))</f>
        <v/>
      </c>
      <c r="P65" s="81" t="str">
        <f t="shared" si="1"/>
        <v/>
      </c>
      <c r="Q65" s="80" t="str">
        <f t="shared" si="2"/>
        <v/>
      </c>
      <c r="R65" s="80" t="str">
        <f t="shared" si="3"/>
        <v/>
      </c>
      <c r="S65" s="81" t="str">
        <f t="shared" si="13"/>
        <v/>
      </c>
      <c r="T65" s="123" t="str">
        <f t="shared" si="14"/>
        <v/>
      </c>
      <c r="U65" s="124" t="str">
        <f t="shared" si="5"/>
        <v/>
      </c>
      <c r="V65" s="95"/>
      <c r="W65" s="15" t="str">
        <f t="shared" si="6"/>
        <v/>
      </c>
      <c r="X65" s="15" t="str">
        <f t="shared" si="7"/>
        <v/>
      </c>
    </row>
    <row r="66" spans="1:24" x14ac:dyDescent="0.25">
      <c r="A66" s="102"/>
      <c r="B66" s="18"/>
      <c r="C66" s="103"/>
      <c r="D66" s="103"/>
      <c r="E66" s="104"/>
      <c r="F66" s="136"/>
      <c r="G66" s="70" t="str">
        <f>IF(ISBLANK(E66),"",VLOOKUP(W66,FCCRateTable!A:C,2,FALSE))</f>
        <v/>
      </c>
      <c r="H66" s="71" t="str">
        <f t="shared" si="8"/>
        <v/>
      </c>
      <c r="I66" s="71" t="str">
        <f t="shared" si="9"/>
        <v/>
      </c>
      <c r="J66" s="71" t="str">
        <f t="shared" si="10"/>
        <v/>
      </c>
      <c r="K66" s="71" t="str">
        <f t="shared" si="15"/>
        <v/>
      </c>
      <c r="L66" s="81" t="str">
        <f t="shared" si="12"/>
        <v/>
      </c>
      <c r="M66" s="79" t="str">
        <f>IF(ISBLANK(E66),"",VLOOKUP(W66,FCCRateTable!A:C,3,FALSE))</f>
        <v/>
      </c>
      <c r="N66" s="80" t="str">
        <f t="shared" si="0"/>
        <v/>
      </c>
      <c r="O66" s="80" t="str">
        <f>IF(ISBLANK(E66),"",(VLOOKUP(X66,FCCRateTable!A:C,3,FALSE)*C66)+((VLOOKUP(X66,FCCRateTable!A:C,3,FALSE)/2*D66)))</f>
        <v/>
      </c>
      <c r="P66" s="81" t="str">
        <f t="shared" si="1"/>
        <v/>
      </c>
      <c r="Q66" s="80" t="str">
        <f t="shared" si="2"/>
        <v/>
      </c>
      <c r="R66" s="80" t="str">
        <f t="shared" si="3"/>
        <v/>
      </c>
      <c r="S66" s="81" t="str">
        <f t="shared" si="13"/>
        <v/>
      </c>
      <c r="T66" s="123" t="str">
        <f t="shared" si="14"/>
        <v/>
      </c>
      <c r="U66" s="124" t="str">
        <f t="shared" si="5"/>
        <v/>
      </c>
      <c r="V66" s="95"/>
      <c r="W66" s="15" t="str">
        <f t="shared" si="6"/>
        <v/>
      </c>
      <c r="X66" s="15" t="str">
        <f t="shared" si="7"/>
        <v/>
      </c>
    </row>
    <row r="67" spans="1:24" x14ac:dyDescent="0.25">
      <c r="A67" s="102"/>
      <c r="B67" s="18"/>
      <c r="C67" s="103"/>
      <c r="D67" s="103"/>
      <c r="E67" s="104"/>
      <c r="F67" s="136"/>
      <c r="G67" s="70" t="str">
        <f>IF(ISBLANK(E67),"",VLOOKUP(W67,FCCRateTable!A:C,2,FALSE))</f>
        <v/>
      </c>
      <c r="H67" s="71" t="str">
        <f t="shared" si="8"/>
        <v/>
      </c>
      <c r="I67" s="71" t="str">
        <f t="shared" si="9"/>
        <v/>
      </c>
      <c r="J67" s="71" t="str">
        <f t="shared" si="10"/>
        <v/>
      </c>
      <c r="K67" s="71" t="str">
        <f t="shared" si="15"/>
        <v/>
      </c>
      <c r="L67" s="81" t="str">
        <f t="shared" si="12"/>
        <v/>
      </c>
      <c r="M67" s="79" t="str">
        <f>IF(ISBLANK(E67),"",VLOOKUP(W67,FCCRateTable!A:C,3,FALSE))</f>
        <v/>
      </c>
      <c r="N67" s="80" t="str">
        <f t="shared" si="0"/>
        <v/>
      </c>
      <c r="O67" s="80" t="str">
        <f>IF(ISBLANK(E67),"",(VLOOKUP(X67,FCCRateTable!A:C,3,FALSE)*C67)+((VLOOKUP(X67,FCCRateTable!A:C,3,FALSE)/2*D67)))</f>
        <v/>
      </c>
      <c r="P67" s="81" t="str">
        <f t="shared" si="1"/>
        <v/>
      </c>
      <c r="Q67" s="80" t="str">
        <f t="shared" si="2"/>
        <v/>
      </c>
      <c r="R67" s="80" t="str">
        <f t="shared" si="3"/>
        <v/>
      </c>
      <c r="S67" s="81" t="str">
        <f t="shared" si="13"/>
        <v/>
      </c>
      <c r="T67" s="123" t="str">
        <f t="shared" si="14"/>
        <v/>
      </c>
      <c r="U67" s="124" t="str">
        <f t="shared" si="5"/>
        <v/>
      </c>
      <c r="V67" s="95"/>
      <c r="W67" s="15" t="str">
        <f t="shared" si="6"/>
        <v/>
      </c>
      <c r="X67" s="15" t="str">
        <f t="shared" si="7"/>
        <v/>
      </c>
    </row>
    <row r="68" spans="1:24" x14ac:dyDescent="0.25">
      <c r="A68" s="102"/>
      <c r="B68" s="18"/>
      <c r="C68" s="103"/>
      <c r="D68" s="103"/>
      <c r="E68" s="104"/>
      <c r="F68" s="136"/>
      <c r="G68" s="70" t="str">
        <f>IF(ISBLANK(E68),"",VLOOKUP(W68,FCCRateTable!A:C,2,FALSE))</f>
        <v/>
      </c>
      <c r="H68" s="71" t="str">
        <f t="shared" si="8"/>
        <v/>
      </c>
      <c r="I68" s="71" t="str">
        <f t="shared" si="9"/>
        <v/>
      </c>
      <c r="J68" s="71" t="str">
        <f t="shared" si="10"/>
        <v/>
      </c>
      <c r="K68" s="71" t="str">
        <f t="shared" si="15"/>
        <v/>
      </c>
      <c r="L68" s="81" t="str">
        <f t="shared" si="12"/>
        <v/>
      </c>
      <c r="M68" s="79" t="str">
        <f>IF(ISBLANK(E68),"",VLOOKUP(W68,FCCRateTable!A:C,3,FALSE))</f>
        <v/>
      </c>
      <c r="N68" s="80" t="str">
        <f t="shared" si="0"/>
        <v/>
      </c>
      <c r="O68" s="80" t="str">
        <f>IF(ISBLANK(E68),"",(VLOOKUP(X68,FCCRateTable!A:C,3,FALSE)*C68)+((VLOOKUP(X68,FCCRateTable!A:C,3,FALSE)/2*D68)))</f>
        <v/>
      </c>
      <c r="P68" s="81" t="str">
        <f t="shared" si="1"/>
        <v/>
      </c>
      <c r="Q68" s="80" t="str">
        <f t="shared" si="2"/>
        <v/>
      </c>
      <c r="R68" s="80" t="str">
        <f t="shared" si="3"/>
        <v/>
      </c>
      <c r="S68" s="81" t="str">
        <f t="shared" si="13"/>
        <v/>
      </c>
      <c r="T68" s="123" t="str">
        <f t="shared" si="14"/>
        <v/>
      </c>
      <c r="U68" s="124" t="str">
        <f t="shared" si="5"/>
        <v/>
      </c>
      <c r="V68" s="95"/>
      <c r="W68" s="15" t="str">
        <f t="shared" si="6"/>
        <v/>
      </c>
      <c r="X68" s="15" t="str">
        <f t="shared" si="7"/>
        <v/>
      </c>
    </row>
    <row r="69" spans="1:24" x14ac:dyDescent="0.25">
      <c r="A69" s="102"/>
      <c r="B69" s="18"/>
      <c r="C69" s="103"/>
      <c r="D69" s="103"/>
      <c r="E69" s="104"/>
      <c r="F69" s="136"/>
      <c r="G69" s="70" t="str">
        <f>IF(ISBLANK(E69),"",VLOOKUP(W69,FCCRateTable!A:C,2,FALSE))</f>
        <v/>
      </c>
      <c r="H69" s="71" t="str">
        <f t="shared" si="8"/>
        <v/>
      </c>
      <c r="I69" s="71" t="str">
        <f t="shared" si="9"/>
        <v/>
      </c>
      <c r="J69" s="71" t="str">
        <f t="shared" si="10"/>
        <v/>
      </c>
      <c r="K69" s="71" t="str">
        <f t="shared" si="15"/>
        <v/>
      </c>
      <c r="L69" s="81" t="str">
        <f t="shared" si="12"/>
        <v/>
      </c>
      <c r="M69" s="79" t="str">
        <f>IF(ISBLANK(E69),"",VLOOKUP(W69,FCCRateTable!A:C,3,FALSE))</f>
        <v/>
      </c>
      <c r="N69" s="80" t="str">
        <f t="shared" si="0"/>
        <v/>
      </c>
      <c r="O69" s="80" t="str">
        <f>IF(ISBLANK(E69),"",(VLOOKUP(X69,FCCRateTable!A:C,3,FALSE)*C69)+((VLOOKUP(X69,FCCRateTable!A:C,3,FALSE)/2*D69)))</f>
        <v/>
      </c>
      <c r="P69" s="81" t="str">
        <f t="shared" si="1"/>
        <v/>
      </c>
      <c r="Q69" s="80" t="str">
        <f t="shared" si="2"/>
        <v/>
      </c>
      <c r="R69" s="80" t="str">
        <f t="shared" si="3"/>
        <v/>
      </c>
      <c r="S69" s="81" t="str">
        <f t="shared" si="13"/>
        <v/>
      </c>
      <c r="T69" s="123" t="str">
        <f t="shared" si="14"/>
        <v/>
      </c>
      <c r="U69" s="124" t="str">
        <f t="shared" si="5"/>
        <v/>
      </c>
      <c r="V69" s="95"/>
      <c r="W69" s="15" t="str">
        <f t="shared" si="6"/>
        <v/>
      </c>
      <c r="X69" s="15" t="str">
        <f t="shared" si="7"/>
        <v/>
      </c>
    </row>
    <row r="70" spans="1:24" x14ac:dyDescent="0.25">
      <c r="A70" s="102"/>
      <c r="B70" s="18"/>
      <c r="C70" s="103"/>
      <c r="D70" s="103"/>
      <c r="E70" s="104"/>
      <c r="F70" s="136"/>
      <c r="G70" s="70" t="str">
        <f>IF(ISBLANK(E70),"",VLOOKUP(W70,FCCRateTable!A:C,2,FALSE))</f>
        <v/>
      </c>
      <c r="H70" s="71" t="str">
        <f t="shared" si="8"/>
        <v/>
      </c>
      <c r="I70" s="71" t="str">
        <f t="shared" si="9"/>
        <v/>
      </c>
      <c r="J70" s="71" t="str">
        <f t="shared" si="10"/>
        <v/>
      </c>
      <c r="K70" s="71" t="str">
        <f t="shared" si="15"/>
        <v/>
      </c>
      <c r="L70" s="81" t="str">
        <f t="shared" si="12"/>
        <v/>
      </c>
      <c r="M70" s="79" t="str">
        <f>IF(ISBLANK(E70),"",VLOOKUP(W70,FCCRateTable!A:C,3,FALSE))</f>
        <v/>
      </c>
      <c r="N70" s="80" t="str">
        <f t="shared" si="0"/>
        <v/>
      </c>
      <c r="O70" s="80" t="str">
        <f>IF(ISBLANK(E70),"",(VLOOKUP(X70,FCCRateTable!A:C,3,FALSE)*C70)+((VLOOKUP(X70,FCCRateTable!A:C,3,FALSE)/2*D70)))</f>
        <v/>
      </c>
      <c r="P70" s="81" t="str">
        <f t="shared" si="1"/>
        <v/>
      </c>
      <c r="Q70" s="80" t="str">
        <f t="shared" si="2"/>
        <v/>
      </c>
      <c r="R70" s="80" t="str">
        <f t="shared" si="3"/>
        <v/>
      </c>
      <c r="S70" s="81" t="str">
        <f t="shared" si="13"/>
        <v/>
      </c>
      <c r="T70" s="123" t="str">
        <f t="shared" si="14"/>
        <v/>
      </c>
      <c r="U70" s="124" t="str">
        <f t="shared" si="5"/>
        <v/>
      </c>
      <c r="V70" s="95"/>
      <c r="W70" s="15" t="str">
        <f t="shared" si="6"/>
        <v/>
      </c>
      <c r="X70" s="15" t="str">
        <f t="shared" si="7"/>
        <v/>
      </c>
    </row>
    <row r="71" spans="1:24" x14ac:dyDescent="0.25">
      <c r="A71" s="102"/>
      <c r="B71" s="18"/>
      <c r="C71" s="103"/>
      <c r="D71" s="103"/>
      <c r="E71" s="104"/>
      <c r="F71" s="136"/>
      <c r="G71" s="70" t="str">
        <f>IF(ISBLANK(E71),"",VLOOKUP(W71,FCCRateTable!A:C,2,FALSE))</f>
        <v/>
      </c>
      <c r="H71" s="71" t="str">
        <f t="shared" si="8"/>
        <v/>
      </c>
      <c r="I71" s="71" t="str">
        <f t="shared" si="9"/>
        <v/>
      </c>
      <c r="J71" s="71" t="str">
        <f t="shared" si="10"/>
        <v/>
      </c>
      <c r="K71" s="71" t="str">
        <f t="shared" si="15"/>
        <v/>
      </c>
      <c r="L71" s="81" t="str">
        <f t="shared" si="12"/>
        <v/>
      </c>
      <c r="M71" s="79" t="str">
        <f>IF(ISBLANK(E71),"",VLOOKUP(W71,FCCRateTable!A:C,3,FALSE))</f>
        <v/>
      </c>
      <c r="N71" s="80" t="str">
        <f t="shared" si="0"/>
        <v/>
      </c>
      <c r="O71" s="80" t="str">
        <f>IF(ISBLANK(E71),"",(VLOOKUP(X71,FCCRateTable!A:C,3,FALSE)*C71)+((VLOOKUP(X71,FCCRateTable!A:C,3,FALSE)/2*D71)))</f>
        <v/>
      </c>
      <c r="P71" s="81" t="str">
        <f t="shared" si="1"/>
        <v/>
      </c>
      <c r="Q71" s="80" t="str">
        <f t="shared" si="2"/>
        <v/>
      </c>
      <c r="R71" s="80" t="str">
        <f t="shared" si="3"/>
        <v/>
      </c>
      <c r="S71" s="81" t="str">
        <f t="shared" si="13"/>
        <v/>
      </c>
      <c r="T71" s="123" t="str">
        <f t="shared" si="14"/>
        <v/>
      </c>
      <c r="U71" s="124" t="str">
        <f t="shared" si="5"/>
        <v/>
      </c>
      <c r="V71" s="95"/>
      <c r="W71" s="15" t="str">
        <f t="shared" si="6"/>
        <v/>
      </c>
      <c r="X71" s="15" t="str">
        <f t="shared" si="7"/>
        <v/>
      </c>
    </row>
    <row r="72" spans="1:24" x14ac:dyDescent="0.25">
      <c r="A72" s="102"/>
      <c r="B72" s="18"/>
      <c r="C72" s="103"/>
      <c r="D72" s="103"/>
      <c r="E72" s="104"/>
      <c r="F72" s="136"/>
      <c r="G72" s="70" t="str">
        <f>IF(ISBLANK(E72),"",VLOOKUP(W72,FCCRateTable!A:C,2,FALSE))</f>
        <v/>
      </c>
      <c r="H72" s="71" t="str">
        <f t="shared" si="8"/>
        <v/>
      </c>
      <c r="I72" s="71" t="str">
        <f t="shared" si="9"/>
        <v/>
      </c>
      <c r="J72" s="71" t="str">
        <f t="shared" si="10"/>
        <v/>
      </c>
      <c r="K72" s="71" t="str">
        <f t="shared" si="15"/>
        <v/>
      </c>
      <c r="L72" s="81" t="str">
        <f t="shared" si="12"/>
        <v/>
      </c>
      <c r="M72" s="79" t="str">
        <f>IF(ISBLANK(E72),"",VLOOKUP(W72,FCCRateTable!A:C,3,FALSE))</f>
        <v/>
      </c>
      <c r="N72" s="80" t="str">
        <f t="shared" si="0"/>
        <v/>
      </c>
      <c r="O72" s="80" t="str">
        <f>IF(ISBLANK(E72),"",(VLOOKUP(X72,FCCRateTable!A:C,3,FALSE)*C72)+((VLOOKUP(X72,FCCRateTable!A:C,3,FALSE)/2*D72)))</f>
        <v/>
      </c>
      <c r="P72" s="81" t="str">
        <f t="shared" si="1"/>
        <v/>
      </c>
      <c r="Q72" s="80" t="str">
        <f t="shared" si="2"/>
        <v/>
      </c>
      <c r="R72" s="80" t="str">
        <f t="shared" si="3"/>
        <v/>
      </c>
      <c r="S72" s="81" t="str">
        <f t="shared" si="13"/>
        <v/>
      </c>
      <c r="T72" s="123" t="str">
        <f t="shared" si="14"/>
        <v/>
      </c>
      <c r="U72" s="124" t="str">
        <f t="shared" si="5"/>
        <v/>
      </c>
      <c r="V72" s="95"/>
      <c r="W72" s="15" t="str">
        <f t="shared" si="6"/>
        <v/>
      </c>
      <c r="X72" s="15" t="str">
        <f t="shared" si="7"/>
        <v/>
      </c>
    </row>
    <row r="73" spans="1:24" x14ac:dyDescent="0.25">
      <c r="A73" s="102"/>
      <c r="B73" s="18"/>
      <c r="C73" s="103"/>
      <c r="D73" s="103"/>
      <c r="E73" s="104"/>
      <c r="F73" s="136"/>
      <c r="G73" s="70" t="str">
        <f>IF(ISBLANK(E73),"",VLOOKUP(W73,FCCRateTable!A:C,2,FALSE))</f>
        <v/>
      </c>
      <c r="H73" s="71" t="str">
        <f t="shared" si="8"/>
        <v/>
      </c>
      <c r="I73" s="71" t="str">
        <f t="shared" si="9"/>
        <v/>
      </c>
      <c r="J73" s="71" t="str">
        <f t="shared" si="10"/>
        <v/>
      </c>
      <c r="K73" s="71" t="str">
        <f t="shared" si="15"/>
        <v/>
      </c>
      <c r="L73" s="81" t="str">
        <f t="shared" si="12"/>
        <v/>
      </c>
      <c r="M73" s="79" t="str">
        <f>IF(ISBLANK(E73),"",VLOOKUP(W73,FCCRateTable!A:C,3,FALSE))</f>
        <v/>
      </c>
      <c r="N73" s="80" t="str">
        <f t="shared" si="0"/>
        <v/>
      </c>
      <c r="O73" s="80" t="str">
        <f>IF(ISBLANK(E73),"",(VLOOKUP(X73,FCCRateTable!A:C,3,FALSE)*C73)+((VLOOKUP(X73,FCCRateTable!A:C,3,FALSE)/2*D73)))</f>
        <v/>
      </c>
      <c r="P73" s="81" t="str">
        <f t="shared" si="1"/>
        <v/>
      </c>
      <c r="Q73" s="80" t="str">
        <f t="shared" si="2"/>
        <v/>
      </c>
      <c r="R73" s="80" t="str">
        <f t="shared" si="3"/>
        <v/>
      </c>
      <c r="S73" s="81" t="str">
        <f t="shared" si="13"/>
        <v/>
      </c>
      <c r="T73" s="123" t="str">
        <f t="shared" si="14"/>
        <v/>
      </c>
      <c r="U73" s="124" t="str">
        <f t="shared" si="5"/>
        <v/>
      </c>
      <c r="V73" s="95"/>
      <c r="W73" s="15" t="str">
        <f t="shared" si="6"/>
        <v/>
      </c>
      <c r="X73" s="15" t="str">
        <f t="shared" si="7"/>
        <v/>
      </c>
    </row>
    <row r="74" spans="1:24" x14ac:dyDescent="0.25">
      <c r="A74" s="102"/>
      <c r="B74" s="18"/>
      <c r="C74" s="103"/>
      <c r="D74" s="103"/>
      <c r="E74" s="104"/>
      <c r="F74" s="136"/>
      <c r="G74" s="70" t="str">
        <f>IF(ISBLANK(E74),"",VLOOKUP(W74,FCCRateTable!A:C,2,FALSE))</f>
        <v/>
      </c>
      <c r="H74" s="71" t="str">
        <f t="shared" si="8"/>
        <v/>
      </c>
      <c r="I74" s="71" t="str">
        <f t="shared" si="9"/>
        <v/>
      </c>
      <c r="J74" s="71" t="str">
        <f t="shared" si="10"/>
        <v/>
      </c>
      <c r="K74" s="71" t="str">
        <f t="shared" si="15"/>
        <v/>
      </c>
      <c r="L74" s="81" t="str">
        <f t="shared" si="12"/>
        <v/>
      </c>
      <c r="M74" s="79" t="str">
        <f>IF(ISBLANK(E74),"",VLOOKUP(W74,FCCRateTable!A:C,3,FALSE))</f>
        <v/>
      </c>
      <c r="N74" s="80" t="str">
        <f t="shared" ref="N74:N137" si="16">IF(ISBLANK(E74),"",((M74-G74)*C74)+(((M74-G74)/2)*D74))</f>
        <v/>
      </c>
      <c r="O74" s="80" t="str">
        <f>IF(ISBLANK(E74),"",(VLOOKUP(X74,FCCRateTable!A:C,3,FALSE)*C74)+((VLOOKUP(X74,FCCRateTable!A:C,3,FALSE)/2*D74)))</f>
        <v/>
      </c>
      <c r="P74" s="81" t="str">
        <f t="shared" ref="P74:P137" si="17">IF(ISBLANK(E74),"",N74+O74)</f>
        <v/>
      </c>
      <c r="Q74" s="80" t="str">
        <f t="shared" ref="Q74:Q137" si="18">IF(ISBLANK(E74),"",(C74*IF(E74="Infant",$K$3,IF(E74="Toddler",$K$4,IF(E74="Preschool",$K$5,IF(E74="School",$K$6,"")))))+(D74*IF(E74="Infant",$K$3,IF(E74="Toddler",$K$4,IF(E74="Preschool",$K$5,IF(E74="School",$K$6,""))))/2))</f>
        <v/>
      </c>
      <c r="R74" s="80" t="str">
        <f t="shared" ref="R74:R137" si="19">IF(ISBLANK(E74),"",N74+K74)</f>
        <v/>
      </c>
      <c r="S74" s="81" t="str">
        <f t="shared" si="13"/>
        <v/>
      </c>
      <c r="T74" s="123" t="str">
        <f t="shared" si="14"/>
        <v/>
      </c>
      <c r="U74" s="124" t="str">
        <f t="shared" ref="U74:U137" si="20">IF(ISBLANK(E74),"",K74-L74+N74+O74)</f>
        <v/>
      </c>
      <c r="V74" s="95"/>
      <c r="W74" s="15" t="str">
        <f t="shared" ref="W74:W137" si="21">IF(ISBLANK(E74),"",CONCATENATE($B$4,",",E74))</f>
        <v/>
      </c>
      <c r="X74" s="15" t="str">
        <f t="shared" ref="X74:X137" si="22">IF(ISBLANK(E74),"",CONCATENATE($B$4,",",E74,",",$I$4))</f>
        <v/>
      </c>
    </row>
    <row r="75" spans="1:24" x14ac:dyDescent="0.25">
      <c r="A75" s="102"/>
      <c r="B75" s="18"/>
      <c r="C75" s="103"/>
      <c r="D75" s="103"/>
      <c r="E75" s="104"/>
      <c r="F75" s="136"/>
      <c r="G75" s="70" t="str">
        <f>IF(ISBLANK(E75),"",VLOOKUP(W75,FCCRateTable!A:C,2,FALSE))</f>
        <v/>
      </c>
      <c r="H75" s="71" t="str">
        <f t="shared" ref="H75:H138" si="23">IF(ISBLANK(E75),"",(G75/2))</f>
        <v/>
      </c>
      <c r="I75" s="71" t="str">
        <f t="shared" ref="I75:I138" si="24">IF(ISBLANK(E75),"",(G75*C75))</f>
        <v/>
      </c>
      <c r="J75" s="71" t="str">
        <f t="shared" ref="J75:J138" si="25">IF(ISBLANK(E75),"",(H75*D75))</f>
        <v/>
      </c>
      <c r="K75" s="71" t="str">
        <f t="shared" si="15"/>
        <v/>
      </c>
      <c r="L75" s="81" t="str">
        <f t="shared" ref="L75:L138" si="26">IF(ISBLANK(F75),"",K75-(K75*F75))</f>
        <v/>
      </c>
      <c r="M75" s="79" t="str">
        <f>IF(ISBLANK(E75),"",VLOOKUP(W75,FCCRateTable!A:C,3,FALSE))</f>
        <v/>
      </c>
      <c r="N75" s="80" t="str">
        <f t="shared" si="16"/>
        <v/>
      </c>
      <c r="O75" s="80" t="str">
        <f>IF(ISBLANK(E75),"",(VLOOKUP(X75,FCCRateTable!A:C,3,FALSE)*C75)+((VLOOKUP(X75,FCCRateTable!A:C,3,FALSE)/2*D75)))</f>
        <v/>
      </c>
      <c r="P75" s="81" t="str">
        <f t="shared" si="17"/>
        <v/>
      </c>
      <c r="Q75" s="80" t="str">
        <f t="shared" si="18"/>
        <v/>
      </c>
      <c r="R75" s="80" t="str">
        <f t="shared" si="19"/>
        <v/>
      </c>
      <c r="S75" s="81" t="str">
        <f t="shared" ref="S75:S138" si="27">IF(ISBLANK(E75),"",IF(R75&gt;Q75,0,Q75-R75))</f>
        <v/>
      </c>
      <c r="T75" s="123" t="str">
        <f t="shared" si="14"/>
        <v/>
      </c>
      <c r="U75" s="124" t="str">
        <f t="shared" si="20"/>
        <v/>
      </c>
      <c r="V75" s="95"/>
      <c r="W75" s="15" t="str">
        <f t="shared" si="21"/>
        <v/>
      </c>
      <c r="X75" s="15" t="str">
        <f t="shared" si="22"/>
        <v/>
      </c>
    </row>
    <row r="76" spans="1:24" x14ac:dyDescent="0.25">
      <c r="A76" s="102"/>
      <c r="B76" s="18"/>
      <c r="C76" s="103"/>
      <c r="D76" s="103"/>
      <c r="E76" s="104"/>
      <c r="F76" s="136"/>
      <c r="G76" s="70" t="str">
        <f>IF(ISBLANK(E76),"",VLOOKUP(W76,FCCRateTable!A:C,2,FALSE))</f>
        <v/>
      </c>
      <c r="H76" s="71" t="str">
        <f t="shared" si="23"/>
        <v/>
      </c>
      <c r="I76" s="71" t="str">
        <f t="shared" si="24"/>
        <v/>
      </c>
      <c r="J76" s="71" t="str">
        <f t="shared" si="25"/>
        <v/>
      </c>
      <c r="K76" s="71" t="str">
        <f t="shared" si="15"/>
        <v/>
      </c>
      <c r="L76" s="81" t="str">
        <f t="shared" si="26"/>
        <v/>
      </c>
      <c r="M76" s="79" t="str">
        <f>IF(ISBLANK(E76),"",VLOOKUP(W76,FCCRateTable!A:C,3,FALSE))</f>
        <v/>
      </c>
      <c r="N76" s="80" t="str">
        <f t="shared" si="16"/>
        <v/>
      </c>
      <c r="O76" s="80" t="str">
        <f>IF(ISBLANK(E76),"",(VLOOKUP(X76,FCCRateTable!A:C,3,FALSE)*C76)+((VLOOKUP(X76,FCCRateTable!A:C,3,FALSE)/2*D76)))</f>
        <v/>
      </c>
      <c r="P76" s="81" t="str">
        <f t="shared" si="17"/>
        <v/>
      </c>
      <c r="Q76" s="80" t="str">
        <f t="shared" si="18"/>
        <v/>
      </c>
      <c r="R76" s="80" t="str">
        <f t="shared" si="19"/>
        <v/>
      </c>
      <c r="S76" s="81" t="str">
        <f t="shared" si="27"/>
        <v/>
      </c>
      <c r="T76" s="123" t="str">
        <f t="shared" si="14"/>
        <v/>
      </c>
      <c r="U76" s="124" t="str">
        <f t="shared" si="20"/>
        <v/>
      </c>
      <c r="V76" s="95"/>
      <c r="W76" s="15" t="str">
        <f t="shared" si="21"/>
        <v/>
      </c>
      <c r="X76" s="15" t="str">
        <f t="shared" si="22"/>
        <v/>
      </c>
    </row>
    <row r="77" spans="1:24" x14ac:dyDescent="0.25">
      <c r="A77" s="102"/>
      <c r="B77" s="18"/>
      <c r="C77" s="103"/>
      <c r="D77" s="103"/>
      <c r="E77" s="104"/>
      <c r="F77" s="136"/>
      <c r="G77" s="70" t="str">
        <f>IF(ISBLANK(E77),"",VLOOKUP(W77,FCCRateTable!A:C,2,FALSE))</f>
        <v/>
      </c>
      <c r="H77" s="71" t="str">
        <f t="shared" si="23"/>
        <v/>
      </c>
      <c r="I77" s="71" t="str">
        <f t="shared" si="24"/>
        <v/>
      </c>
      <c r="J77" s="71" t="str">
        <f t="shared" si="25"/>
        <v/>
      </c>
      <c r="K77" s="71" t="str">
        <f t="shared" si="15"/>
        <v/>
      </c>
      <c r="L77" s="81" t="str">
        <f t="shared" si="26"/>
        <v/>
      </c>
      <c r="M77" s="79" t="str">
        <f>IF(ISBLANK(E77),"",VLOOKUP(W77,FCCRateTable!A:C,3,FALSE))</f>
        <v/>
      </c>
      <c r="N77" s="80" t="str">
        <f t="shared" si="16"/>
        <v/>
      </c>
      <c r="O77" s="80" t="str">
        <f>IF(ISBLANK(E77),"",(VLOOKUP(X77,FCCRateTable!A:C,3,FALSE)*C77)+((VLOOKUP(X77,FCCRateTable!A:C,3,FALSE)/2*D77)))</f>
        <v/>
      </c>
      <c r="P77" s="81" t="str">
        <f t="shared" si="17"/>
        <v/>
      </c>
      <c r="Q77" s="80" t="str">
        <f t="shared" si="18"/>
        <v/>
      </c>
      <c r="R77" s="80" t="str">
        <f t="shared" si="19"/>
        <v/>
      </c>
      <c r="S77" s="81" t="str">
        <f t="shared" si="27"/>
        <v/>
      </c>
      <c r="T77" s="123" t="str">
        <f t="shared" si="14"/>
        <v/>
      </c>
      <c r="U77" s="124" t="str">
        <f t="shared" si="20"/>
        <v/>
      </c>
      <c r="V77" s="95"/>
      <c r="W77" s="15" t="str">
        <f t="shared" si="21"/>
        <v/>
      </c>
      <c r="X77" s="15" t="str">
        <f t="shared" si="22"/>
        <v/>
      </c>
    </row>
    <row r="78" spans="1:24" x14ac:dyDescent="0.25">
      <c r="A78" s="102"/>
      <c r="B78" s="18"/>
      <c r="C78" s="103"/>
      <c r="D78" s="103"/>
      <c r="E78" s="104"/>
      <c r="F78" s="136"/>
      <c r="G78" s="70" t="str">
        <f>IF(ISBLANK(E78),"",VLOOKUP(W78,FCCRateTable!A:C,2,FALSE))</f>
        <v/>
      </c>
      <c r="H78" s="71" t="str">
        <f t="shared" si="23"/>
        <v/>
      </c>
      <c r="I78" s="71" t="str">
        <f t="shared" si="24"/>
        <v/>
      </c>
      <c r="J78" s="71" t="str">
        <f t="shared" si="25"/>
        <v/>
      </c>
      <c r="K78" s="71" t="str">
        <f t="shared" si="15"/>
        <v/>
      </c>
      <c r="L78" s="81" t="str">
        <f t="shared" si="26"/>
        <v/>
      </c>
      <c r="M78" s="79" t="str">
        <f>IF(ISBLANK(E78),"",VLOOKUP(W78,FCCRateTable!A:C,3,FALSE))</f>
        <v/>
      </c>
      <c r="N78" s="80" t="str">
        <f t="shared" si="16"/>
        <v/>
      </c>
      <c r="O78" s="80" t="str">
        <f>IF(ISBLANK(E78),"",(VLOOKUP(X78,FCCRateTable!A:C,3,FALSE)*C78)+((VLOOKUP(X78,FCCRateTable!A:C,3,FALSE)/2*D78)))</f>
        <v/>
      </c>
      <c r="P78" s="81" t="str">
        <f t="shared" si="17"/>
        <v/>
      </c>
      <c r="Q78" s="80" t="str">
        <f t="shared" si="18"/>
        <v/>
      </c>
      <c r="R78" s="80" t="str">
        <f t="shared" si="19"/>
        <v/>
      </c>
      <c r="S78" s="81" t="str">
        <f t="shared" si="27"/>
        <v/>
      </c>
      <c r="T78" s="123" t="str">
        <f t="shared" si="14"/>
        <v/>
      </c>
      <c r="U78" s="124" t="str">
        <f t="shared" si="20"/>
        <v/>
      </c>
      <c r="V78" s="95"/>
      <c r="W78" s="15" t="str">
        <f t="shared" si="21"/>
        <v/>
      </c>
      <c r="X78" s="15" t="str">
        <f t="shared" si="22"/>
        <v/>
      </c>
    </row>
    <row r="79" spans="1:24" x14ac:dyDescent="0.25">
      <c r="A79" s="102"/>
      <c r="B79" s="18"/>
      <c r="C79" s="103"/>
      <c r="D79" s="103"/>
      <c r="E79" s="104"/>
      <c r="F79" s="136"/>
      <c r="G79" s="70" t="str">
        <f>IF(ISBLANK(E79),"",VLOOKUP(W79,FCCRateTable!A:C,2,FALSE))</f>
        <v/>
      </c>
      <c r="H79" s="71" t="str">
        <f t="shared" si="23"/>
        <v/>
      </c>
      <c r="I79" s="71" t="str">
        <f t="shared" si="24"/>
        <v/>
      </c>
      <c r="J79" s="71" t="str">
        <f t="shared" si="25"/>
        <v/>
      </c>
      <c r="K79" s="71" t="str">
        <f t="shared" si="15"/>
        <v/>
      </c>
      <c r="L79" s="81" t="str">
        <f t="shared" si="26"/>
        <v/>
      </c>
      <c r="M79" s="79" t="str">
        <f>IF(ISBLANK(E79),"",VLOOKUP(W79,FCCRateTable!A:C,3,FALSE))</f>
        <v/>
      </c>
      <c r="N79" s="80" t="str">
        <f t="shared" si="16"/>
        <v/>
      </c>
      <c r="O79" s="80" t="str">
        <f>IF(ISBLANK(E79),"",(VLOOKUP(X79,FCCRateTable!A:C,3,FALSE)*C79)+((VLOOKUP(X79,FCCRateTable!A:C,3,FALSE)/2*D79)))</f>
        <v/>
      </c>
      <c r="P79" s="81" t="str">
        <f t="shared" si="17"/>
        <v/>
      </c>
      <c r="Q79" s="80" t="str">
        <f t="shared" si="18"/>
        <v/>
      </c>
      <c r="R79" s="80" t="str">
        <f t="shared" si="19"/>
        <v/>
      </c>
      <c r="S79" s="81" t="str">
        <f t="shared" si="27"/>
        <v/>
      </c>
      <c r="T79" s="123" t="str">
        <f t="shared" si="14"/>
        <v/>
      </c>
      <c r="U79" s="124" t="str">
        <f t="shared" si="20"/>
        <v/>
      </c>
      <c r="V79" s="95"/>
      <c r="W79" s="15" t="str">
        <f t="shared" si="21"/>
        <v/>
      </c>
      <c r="X79" s="15" t="str">
        <f t="shared" si="22"/>
        <v/>
      </c>
    </row>
    <row r="80" spans="1:24" x14ac:dyDescent="0.25">
      <c r="A80" s="102"/>
      <c r="B80" s="18"/>
      <c r="C80" s="103"/>
      <c r="D80" s="103"/>
      <c r="E80" s="104"/>
      <c r="F80" s="136"/>
      <c r="G80" s="70" t="str">
        <f>IF(ISBLANK(E80),"",VLOOKUP(W80,FCCRateTable!A:C,2,FALSE))</f>
        <v/>
      </c>
      <c r="H80" s="71" t="str">
        <f t="shared" si="23"/>
        <v/>
      </c>
      <c r="I80" s="71" t="str">
        <f t="shared" si="24"/>
        <v/>
      </c>
      <c r="J80" s="71" t="str">
        <f t="shared" si="25"/>
        <v/>
      </c>
      <c r="K80" s="71" t="str">
        <f t="shared" si="15"/>
        <v/>
      </c>
      <c r="L80" s="81" t="str">
        <f t="shared" si="26"/>
        <v/>
      </c>
      <c r="M80" s="79" t="str">
        <f>IF(ISBLANK(E80),"",VLOOKUP(W80,FCCRateTable!A:C,3,FALSE))</f>
        <v/>
      </c>
      <c r="N80" s="80" t="str">
        <f t="shared" si="16"/>
        <v/>
      </c>
      <c r="O80" s="80" t="str">
        <f>IF(ISBLANK(E80),"",(VLOOKUP(X80,FCCRateTable!A:C,3,FALSE)*C80)+((VLOOKUP(X80,FCCRateTable!A:C,3,FALSE)/2*D80)))</f>
        <v/>
      </c>
      <c r="P80" s="81" t="str">
        <f t="shared" si="17"/>
        <v/>
      </c>
      <c r="Q80" s="80" t="str">
        <f t="shared" si="18"/>
        <v/>
      </c>
      <c r="R80" s="80" t="str">
        <f t="shared" si="19"/>
        <v/>
      </c>
      <c r="S80" s="81" t="str">
        <f t="shared" si="27"/>
        <v/>
      </c>
      <c r="T80" s="123" t="str">
        <f t="shared" si="14"/>
        <v/>
      </c>
      <c r="U80" s="124" t="str">
        <f t="shared" si="20"/>
        <v/>
      </c>
      <c r="V80" s="95"/>
      <c r="W80" s="15" t="str">
        <f t="shared" si="21"/>
        <v/>
      </c>
      <c r="X80" s="15" t="str">
        <f t="shared" si="22"/>
        <v/>
      </c>
    </row>
    <row r="81" spans="1:24" x14ac:dyDescent="0.25">
      <c r="A81" s="102"/>
      <c r="B81" s="18"/>
      <c r="C81" s="103"/>
      <c r="D81" s="103"/>
      <c r="E81" s="104"/>
      <c r="F81" s="136"/>
      <c r="G81" s="70" t="str">
        <f>IF(ISBLANK(E81),"",VLOOKUP(W81,FCCRateTable!A:C,2,FALSE))</f>
        <v/>
      </c>
      <c r="H81" s="71" t="str">
        <f t="shared" si="23"/>
        <v/>
      </c>
      <c r="I81" s="71" t="str">
        <f t="shared" si="24"/>
        <v/>
      </c>
      <c r="J81" s="71" t="str">
        <f t="shared" si="25"/>
        <v/>
      </c>
      <c r="K81" s="71" t="str">
        <f t="shared" si="15"/>
        <v/>
      </c>
      <c r="L81" s="81" t="str">
        <f t="shared" si="26"/>
        <v/>
      </c>
      <c r="M81" s="79" t="str">
        <f>IF(ISBLANK(E81),"",VLOOKUP(W81,FCCRateTable!A:C,3,FALSE))</f>
        <v/>
      </c>
      <c r="N81" s="80" t="str">
        <f t="shared" si="16"/>
        <v/>
      </c>
      <c r="O81" s="80" t="str">
        <f>IF(ISBLANK(E81),"",(VLOOKUP(X81,FCCRateTable!A:C,3,FALSE)*C81)+((VLOOKUP(X81,FCCRateTable!A:C,3,FALSE)/2*D81)))</f>
        <v/>
      </c>
      <c r="P81" s="81" t="str">
        <f t="shared" si="17"/>
        <v/>
      </c>
      <c r="Q81" s="80" t="str">
        <f t="shared" si="18"/>
        <v/>
      </c>
      <c r="R81" s="80" t="str">
        <f t="shared" si="19"/>
        <v/>
      </c>
      <c r="S81" s="81" t="str">
        <f t="shared" si="27"/>
        <v/>
      </c>
      <c r="T81" s="123" t="str">
        <f t="shared" si="14"/>
        <v/>
      </c>
      <c r="U81" s="124" t="str">
        <f t="shared" si="20"/>
        <v/>
      </c>
      <c r="V81" s="95"/>
      <c r="W81" s="15" t="str">
        <f t="shared" si="21"/>
        <v/>
      </c>
      <c r="X81" s="15" t="str">
        <f t="shared" si="22"/>
        <v/>
      </c>
    </row>
    <row r="82" spans="1:24" x14ac:dyDescent="0.25">
      <c r="A82" s="102"/>
      <c r="B82" s="18"/>
      <c r="C82" s="103"/>
      <c r="D82" s="103"/>
      <c r="E82" s="104"/>
      <c r="F82" s="136"/>
      <c r="G82" s="70" t="str">
        <f>IF(ISBLANK(E82),"",VLOOKUP(W82,FCCRateTable!A:C,2,FALSE))</f>
        <v/>
      </c>
      <c r="H82" s="71" t="str">
        <f t="shared" si="23"/>
        <v/>
      </c>
      <c r="I82" s="71" t="str">
        <f t="shared" si="24"/>
        <v/>
      </c>
      <c r="J82" s="71" t="str">
        <f t="shared" si="25"/>
        <v/>
      </c>
      <c r="K82" s="71" t="str">
        <f t="shared" si="15"/>
        <v/>
      </c>
      <c r="L82" s="81" t="str">
        <f t="shared" si="26"/>
        <v/>
      </c>
      <c r="M82" s="79" t="str">
        <f>IF(ISBLANK(E82),"",VLOOKUP(W82,FCCRateTable!A:C,3,FALSE))</f>
        <v/>
      </c>
      <c r="N82" s="80" t="str">
        <f t="shared" si="16"/>
        <v/>
      </c>
      <c r="O82" s="80" t="str">
        <f>IF(ISBLANK(E82),"",(VLOOKUP(X82,FCCRateTable!A:C,3,FALSE)*C82)+((VLOOKUP(X82,FCCRateTable!A:C,3,FALSE)/2*D82)))</f>
        <v/>
      </c>
      <c r="P82" s="81" t="str">
        <f t="shared" si="17"/>
        <v/>
      </c>
      <c r="Q82" s="80" t="str">
        <f t="shared" si="18"/>
        <v/>
      </c>
      <c r="R82" s="80" t="str">
        <f t="shared" si="19"/>
        <v/>
      </c>
      <c r="S82" s="81" t="str">
        <f t="shared" si="27"/>
        <v/>
      </c>
      <c r="T82" s="123" t="str">
        <f t="shared" si="14"/>
        <v/>
      </c>
      <c r="U82" s="124" t="str">
        <f t="shared" si="20"/>
        <v/>
      </c>
      <c r="V82" s="95"/>
      <c r="W82" s="15" t="str">
        <f t="shared" si="21"/>
        <v/>
      </c>
      <c r="X82" s="15" t="str">
        <f t="shared" si="22"/>
        <v/>
      </c>
    </row>
    <row r="83" spans="1:24" x14ac:dyDescent="0.25">
      <c r="A83" s="102"/>
      <c r="B83" s="18"/>
      <c r="C83" s="103"/>
      <c r="D83" s="103"/>
      <c r="E83" s="104"/>
      <c r="F83" s="136"/>
      <c r="G83" s="70" t="str">
        <f>IF(ISBLANK(E83),"",VLOOKUP(W83,FCCRateTable!A:C,2,FALSE))</f>
        <v/>
      </c>
      <c r="H83" s="71" t="str">
        <f t="shared" si="23"/>
        <v/>
      </c>
      <c r="I83" s="71" t="str">
        <f t="shared" si="24"/>
        <v/>
      </c>
      <c r="J83" s="71" t="str">
        <f t="shared" si="25"/>
        <v/>
      </c>
      <c r="K83" s="71" t="str">
        <f t="shared" si="15"/>
        <v/>
      </c>
      <c r="L83" s="81" t="str">
        <f t="shared" si="26"/>
        <v/>
      </c>
      <c r="M83" s="79" t="str">
        <f>IF(ISBLANK(E83),"",VLOOKUP(W83,FCCRateTable!A:C,3,FALSE))</f>
        <v/>
      </c>
      <c r="N83" s="80" t="str">
        <f t="shared" si="16"/>
        <v/>
      </c>
      <c r="O83" s="80" t="str">
        <f>IF(ISBLANK(E83),"",(VLOOKUP(X83,FCCRateTable!A:C,3,FALSE)*C83)+((VLOOKUP(X83,FCCRateTable!A:C,3,FALSE)/2*D83)))</f>
        <v/>
      </c>
      <c r="P83" s="81" t="str">
        <f t="shared" si="17"/>
        <v/>
      </c>
      <c r="Q83" s="80" t="str">
        <f t="shared" si="18"/>
        <v/>
      </c>
      <c r="R83" s="80" t="str">
        <f t="shared" si="19"/>
        <v/>
      </c>
      <c r="S83" s="81" t="str">
        <f t="shared" si="27"/>
        <v/>
      </c>
      <c r="T83" s="123" t="str">
        <f t="shared" ref="T83:T146" si="28">IF(ISBLANK(E83),"",S83+L83)</f>
        <v/>
      </c>
      <c r="U83" s="124" t="str">
        <f t="shared" si="20"/>
        <v/>
      </c>
      <c r="V83" s="95"/>
      <c r="W83" s="15" t="str">
        <f t="shared" si="21"/>
        <v/>
      </c>
      <c r="X83" s="15" t="str">
        <f t="shared" si="22"/>
        <v/>
      </c>
    </row>
    <row r="84" spans="1:24" x14ac:dyDescent="0.25">
      <c r="A84" s="102"/>
      <c r="B84" s="18"/>
      <c r="C84" s="103"/>
      <c r="D84" s="103"/>
      <c r="E84" s="104"/>
      <c r="F84" s="136"/>
      <c r="G84" s="70" t="str">
        <f>IF(ISBLANK(E84),"",VLOOKUP(W84,FCCRateTable!A:C,2,FALSE))</f>
        <v/>
      </c>
      <c r="H84" s="71" t="str">
        <f t="shared" si="23"/>
        <v/>
      </c>
      <c r="I84" s="71" t="str">
        <f t="shared" si="24"/>
        <v/>
      </c>
      <c r="J84" s="71" t="str">
        <f t="shared" si="25"/>
        <v/>
      </c>
      <c r="K84" s="71" t="str">
        <f t="shared" si="15"/>
        <v/>
      </c>
      <c r="L84" s="81" t="str">
        <f t="shared" si="26"/>
        <v/>
      </c>
      <c r="M84" s="79" t="str">
        <f>IF(ISBLANK(E84),"",VLOOKUP(W84,FCCRateTable!A:C,3,FALSE))</f>
        <v/>
      </c>
      <c r="N84" s="80" t="str">
        <f t="shared" si="16"/>
        <v/>
      </c>
      <c r="O84" s="80" t="str">
        <f>IF(ISBLANK(E84),"",(VLOOKUP(X84,FCCRateTable!A:C,3,FALSE)*C84)+((VLOOKUP(X84,FCCRateTable!A:C,3,FALSE)/2*D84)))</f>
        <v/>
      </c>
      <c r="P84" s="81" t="str">
        <f t="shared" si="17"/>
        <v/>
      </c>
      <c r="Q84" s="80" t="str">
        <f t="shared" si="18"/>
        <v/>
      </c>
      <c r="R84" s="80" t="str">
        <f t="shared" si="19"/>
        <v/>
      </c>
      <c r="S84" s="81" t="str">
        <f t="shared" si="27"/>
        <v/>
      </c>
      <c r="T84" s="123" t="str">
        <f t="shared" si="28"/>
        <v/>
      </c>
      <c r="U84" s="124" t="str">
        <f t="shared" si="20"/>
        <v/>
      </c>
      <c r="V84" s="95"/>
      <c r="W84" s="15" t="str">
        <f t="shared" si="21"/>
        <v/>
      </c>
      <c r="X84" s="15" t="str">
        <f t="shared" si="22"/>
        <v/>
      </c>
    </row>
    <row r="85" spans="1:24" x14ac:dyDescent="0.25">
      <c r="A85" s="102"/>
      <c r="B85" s="18"/>
      <c r="C85" s="103"/>
      <c r="D85" s="103"/>
      <c r="E85" s="104"/>
      <c r="F85" s="136"/>
      <c r="G85" s="70" t="str">
        <f>IF(ISBLANK(E85),"",VLOOKUP(W85,FCCRateTable!A:C,2,FALSE))</f>
        <v/>
      </c>
      <c r="H85" s="71" t="str">
        <f t="shared" si="23"/>
        <v/>
      </c>
      <c r="I85" s="71" t="str">
        <f t="shared" si="24"/>
        <v/>
      </c>
      <c r="J85" s="71" t="str">
        <f t="shared" si="25"/>
        <v/>
      </c>
      <c r="K85" s="71" t="str">
        <f t="shared" si="15"/>
        <v/>
      </c>
      <c r="L85" s="81" t="str">
        <f t="shared" si="26"/>
        <v/>
      </c>
      <c r="M85" s="79" t="str">
        <f>IF(ISBLANK(E85),"",VLOOKUP(W85,FCCRateTable!A:C,3,FALSE))</f>
        <v/>
      </c>
      <c r="N85" s="80" t="str">
        <f t="shared" si="16"/>
        <v/>
      </c>
      <c r="O85" s="80" t="str">
        <f>IF(ISBLANK(E85),"",(VLOOKUP(X85,FCCRateTable!A:C,3,FALSE)*C85)+((VLOOKUP(X85,FCCRateTable!A:C,3,FALSE)/2*D85)))</f>
        <v/>
      </c>
      <c r="P85" s="81" t="str">
        <f t="shared" si="17"/>
        <v/>
      </c>
      <c r="Q85" s="80" t="str">
        <f t="shared" si="18"/>
        <v/>
      </c>
      <c r="R85" s="80" t="str">
        <f t="shared" si="19"/>
        <v/>
      </c>
      <c r="S85" s="81" t="str">
        <f t="shared" si="27"/>
        <v/>
      </c>
      <c r="T85" s="123" t="str">
        <f t="shared" si="28"/>
        <v/>
      </c>
      <c r="U85" s="124" t="str">
        <f t="shared" si="20"/>
        <v/>
      </c>
      <c r="V85" s="95"/>
      <c r="W85" s="15" t="str">
        <f t="shared" si="21"/>
        <v/>
      </c>
      <c r="X85" s="15" t="str">
        <f t="shared" si="22"/>
        <v/>
      </c>
    </row>
    <row r="86" spans="1:24" x14ac:dyDescent="0.25">
      <c r="A86" s="102"/>
      <c r="B86" s="18"/>
      <c r="C86" s="103"/>
      <c r="D86" s="103"/>
      <c r="E86" s="104"/>
      <c r="F86" s="136"/>
      <c r="G86" s="70" t="str">
        <f>IF(ISBLANK(E86),"",VLOOKUP(W86,FCCRateTable!A:C,2,FALSE))</f>
        <v/>
      </c>
      <c r="H86" s="71" t="str">
        <f t="shared" si="23"/>
        <v/>
      </c>
      <c r="I86" s="71" t="str">
        <f t="shared" si="24"/>
        <v/>
      </c>
      <c r="J86" s="71" t="str">
        <f t="shared" si="25"/>
        <v/>
      </c>
      <c r="K86" s="71" t="str">
        <f t="shared" si="15"/>
        <v/>
      </c>
      <c r="L86" s="81" t="str">
        <f t="shared" si="26"/>
        <v/>
      </c>
      <c r="M86" s="79" t="str">
        <f>IF(ISBLANK(E86),"",VLOOKUP(W86,FCCRateTable!A:C,3,FALSE))</f>
        <v/>
      </c>
      <c r="N86" s="80" t="str">
        <f t="shared" si="16"/>
        <v/>
      </c>
      <c r="O86" s="80" t="str">
        <f>IF(ISBLANK(E86),"",(VLOOKUP(X86,FCCRateTable!A:C,3,FALSE)*C86)+((VLOOKUP(X86,FCCRateTable!A:C,3,FALSE)/2*D86)))</f>
        <v/>
      </c>
      <c r="P86" s="81" t="str">
        <f t="shared" si="17"/>
        <v/>
      </c>
      <c r="Q86" s="80" t="str">
        <f t="shared" si="18"/>
        <v/>
      </c>
      <c r="R86" s="80" t="str">
        <f t="shared" si="19"/>
        <v/>
      </c>
      <c r="S86" s="81" t="str">
        <f t="shared" si="27"/>
        <v/>
      </c>
      <c r="T86" s="123" t="str">
        <f t="shared" si="28"/>
        <v/>
      </c>
      <c r="U86" s="124" t="str">
        <f t="shared" si="20"/>
        <v/>
      </c>
      <c r="V86" s="95"/>
      <c r="W86" s="15" t="str">
        <f t="shared" si="21"/>
        <v/>
      </c>
      <c r="X86" s="15" t="str">
        <f t="shared" si="22"/>
        <v/>
      </c>
    </row>
    <row r="87" spans="1:24" x14ac:dyDescent="0.25">
      <c r="A87" s="102"/>
      <c r="B87" s="18"/>
      <c r="C87" s="103"/>
      <c r="D87" s="103"/>
      <c r="E87" s="104"/>
      <c r="F87" s="136"/>
      <c r="G87" s="70" t="str">
        <f>IF(ISBLANK(E87),"",VLOOKUP(W87,FCCRateTable!A:C,2,FALSE))</f>
        <v/>
      </c>
      <c r="H87" s="71" t="str">
        <f t="shared" si="23"/>
        <v/>
      </c>
      <c r="I87" s="71" t="str">
        <f t="shared" si="24"/>
        <v/>
      </c>
      <c r="J87" s="71" t="str">
        <f t="shared" si="25"/>
        <v/>
      </c>
      <c r="K87" s="71" t="str">
        <f t="shared" si="15"/>
        <v/>
      </c>
      <c r="L87" s="81" t="str">
        <f t="shared" si="26"/>
        <v/>
      </c>
      <c r="M87" s="79" t="str">
        <f>IF(ISBLANK(E87),"",VLOOKUP(W87,FCCRateTable!A:C,3,FALSE))</f>
        <v/>
      </c>
      <c r="N87" s="80" t="str">
        <f t="shared" si="16"/>
        <v/>
      </c>
      <c r="O87" s="80" t="str">
        <f>IF(ISBLANK(E87),"",(VLOOKUP(X87,FCCRateTable!A:C,3,FALSE)*C87)+((VLOOKUP(X87,FCCRateTable!A:C,3,FALSE)/2*D87)))</f>
        <v/>
      </c>
      <c r="P87" s="81" t="str">
        <f t="shared" si="17"/>
        <v/>
      </c>
      <c r="Q87" s="80" t="str">
        <f t="shared" si="18"/>
        <v/>
      </c>
      <c r="R87" s="80" t="str">
        <f t="shared" si="19"/>
        <v/>
      </c>
      <c r="S87" s="81" t="str">
        <f t="shared" si="27"/>
        <v/>
      </c>
      <c r="T87" s="123" t="str">
        <f t="shared" si="28"/>
        <v/>
      </c>
      <c r="U87" s="124" t="str">
        <f t="shared" si="20"/>
        <v/>
      </c>
      <c r="V87" s="95"/>
      <c r="W87" s="15" t="str">
        <f t="shared" si="21"/>
        <v/>
      </c>
      <c r="X87" s="15" t="str">
        <f t="shared" si="22"/>
        <v/>
      </c>
    </row>
    <row r="88" spans="1:24" x14ac:dyDescent="0.25">
      <c r="A88" s="102"/>
      <c r="B88" s="18"/>
      <c r="C88" s="103"/>
      <c r="D88" s="103"/>
      <c r="E88" s="104"/>
      <c r="F88" s="136"/>
      <c r="G88" s="70" t="str">
        <f>IF(ISBLANK(E88),"",VLOOKUP(W88,FCCRateTable!A:C,2,FALSE))</f>
        <v/>
      </c>
      <c r="H88" s="71" t="str">
        <f t="shared" si="23"/>
        <v/>
      </c>
      <c r="I88" s="71" t="str">
        <f t="shared" si="24"/>
        <v/>
      </c>
      <c r="J88" s="71" t="str">
        <f t="shared" si="25"/>
        <v/>
      </c>
      <c r="K88" s="71" t="str">
        <f t="shared" si="15"/>
        <v/>
      </c>
      <c r="L88" s="81" t="str">
        <f t="shared" si="26"/>
        <v/>
      </c>
      <c r="M88" s="79" t="str">
        <f>IF(ISBLANK(E88),"",VLOOKUP(W88,FCCRateTable!A:C,3,FALSE))</f>
        <v/>
      </c>
      <c r="N88" s="80" t="str">
        <f t="shared" si="16"/>
        <v/>
      </c>
      <c r="O88" s="80" t="str">
        <f>IF(ISBLANK(E88),"",(VLOOKUP(X88,FCCRateTable!A:C,3,FALSE)*C88)+((VLOOKUP(X88,FCCRateTable!A:C,3,FALSE)/2*D88)))</f>
        <v/>
      </c>
      <c r="P88" s="81" t="str">
        <f t="shared" si="17"/>
        <v/>
      </c>
      <c r="Q88" s="80" t="str">
        <f t="shared" si="18"/>
        <v/>
      </c>
      <c r="R88" s="80" t="str">
        <f t="shared" si="19"/>
        <v/>
      </c>
      <c r="S88" s="81" t="str">
        <f t="shared" si="27"/>
        <v/>
      </c>
      <c r="T88" s="123" t="str">
        <f t="shared" si="28"/>
        <v/>
      </c>
      <c r="U88" s="124" t="str">
        <f t="shared" si="20"/>
        <v/>
      </c>
      <c r="V88" s="95"/>
      <c r="W88" s="15" t="str">
        <f t="shared" si="21"/>
        <v/>
      </c>
      <c r="X88" s="15" t="str">
        <f t="shared" si="22"/>
        <v/>
      </c>
    </row>
    <row r="89" spans="1:24" x14ac:dyDescent="0.25">
      <c r="A89" s="102"/>
      <c r="B89" s="18"/>
      <c r="C89" s="103"/>
      <c r="D89" s="103"/>
      <c r="E89" s="104"/>
      <c r="F89" s="136"/>
      <c r="G89" s="70" t="str">
        <f>IF(ISBLANK(E89),"",VLOOKUP(W89,FCCRateTable!A:C,2,FALSE))</f>
        <v/>
      </c>
      <c r="H89" s="71" t="str">
        <f t="shared" si="23"/>
        <v/>
      </c>
      <c r="I89" s="71" t="str">
        <f t="shared" si="24"/>
        <v/>
      </c>
      <c r="J89" s="71" t="str">
        <f t="shared" si="25"/>
        <v/>
      </c>
      <c r="K89" s="71" t="str">
        <f t="shared" si="15"/>
        <v/>
      </c>
      <c r="L89" s="81" t="str">
        <f t="shared" si="26"/>
        <v/>
      </c>
      <c r="M89" s="79" t="str">
        <f>IF(ISBLANK(E89),"",VLOOKUP(W89,FCCRateTable!A:C,3,FALSE))</f>
        <v/>
      </c>
      <c r="N89" s="80" t="str">
        <f t="shared" si="16"/>
        <v/>
      </c>
      <c r="O89" s="80" t="str">
        <f>IF(ISBLANK(E89),"",(VLOOKUP(X89,FCCRateTable!A:C,3,FALSE)*C89)+((VLOOKUP(X89,FCCRateTable!A:C,3,FALSE)/2*D89)))</f>
        <v/>
      </c>
      <c r="P89" s="81" t="str">
        <f t="shared" si="17"/>
        <v/>
      </c>
      <c r="Q89" s="80" t="str">
        <f t="shared" si="18"/>
        <v/>
      </c>
      <c r="R89" s="80" t="str">
        <f t="shared" si="19"/>
        <v/>
      </c>
      <c r="S89" s="81" t="str">
        <f t="shared" si="27"/>
        <v/>
      </c>
      <c r="T89" s="123" t="str">
        <f t="shared" si="28"/>
        <v/>
      </c>
      <c r="U89" s="124" t="str">
        <f t="shared" si="20"/>
        <v/>
      </c>
      <c r="V89" s="95"/>
      <c r="W89" s="15" t="str">
        <f t="shared" si="21"/>
        <v/>
      </c>
      <c r="X89" s="15" t="str">
        <f t="shared" si="22"/>
        <v/>
      </c>
    </row>
    <row r="90" spans="1:24" x14ac:dyDescent="0.25">
      <c r="A90" s="102"/>
      <c r="B90" s="18"/>
      <c r="C90" s="103"/>
      <c r="D90" s="103"/>
      <c r="E90" s="104"/>
      <c r="F90" s="136"/>
      <c r="G90" s="70" t="str">
        <f>IF(ISBLANK(E90),"",VLOOKUP(W90,FCCRateTable!A:C,2,FALSE))</f>
        <v/>
      </c>
      <c r="H90" s="71" t="str">
        <f t="shared" si="23"/>
        <v/>
      </c>
      <c r="I90" s="71" t="str">
        <f t="shared" si="24"/>
        <v/>
      </c>
      <c r="J90" s="71" t="str">
        <f t="shared" si="25"/>
        <v/>
      </c>
      <c r="K90" s="71" t="str">
        <f t="shared" si="15"/>
        <v/>
      </c>
      <c r="L90" s="81" t="str">
        <f t="shared" si="26"/>
        <v/>
      </c>
      <c r="M90" s="79" t="str">
        <f>IF(ISBLANK(E90),"",VLOOKUP(W90,FCCRateTable!A:C,3,FALSE))</f>
        <v/>
      </c>
      <c r="N90" s="80" t="str">
        <f t="shared" si="16"/>
        <v/>
      </c>
      <c r="O90" s="80" t="str">
        <f>IF(ISBLANK(E90),"",(VLOOKUP(X90,FCCRateTable!A:C,3,FALSE)*C90)+((VLOOKUP(X90,FCCRateTable!A:C,3,FALSE)/2*D90)))</f>
        <v/>
      </c>
      <c r="P90" s="81" t="str">
        <f t="shared" si="17"/>
        <v/>
      </c>
      <c r="Q90" s="80" t="str">
        <f t="shared" si="18"/>
        <v/>
      </c>
      <c r="R90" s="80" t="str">
        <f t="shared" si="19"/>
        <v/>
      </c>
      <c r="S90" s="81" t="str">
        <f t="shared" si="27"/>
        <v/>
      </c>
      <c r="T90" s="123" t="str">
        <f t="shared" si="28"/>
        <v/>
      </c>
      <c r="U90" s="124" t="str">
        <f t="shared" si="20"/>
        <v/>
      </c>
      <c r="V90" s="95"/>
      <c r="W90" s="15" t="str">
        <f t="shared" si="21"/>
        <v/>
      </c>
      <c r="X90" s="15" t="str">
        <f t="shared" si="22"/>
        <v/>
      </c>
    </row>
    <row r="91" spans="1:24" x14ac:dyDescent="0.25">
      <c r="A91" s="102"/>
      <c r="B91" s="18"/>
      <c r="C91" s="103"/>
      <c r="D91" s="103"/>
      <c r="E91" s="104"/>
      <c r="F91" s="136"/>
      <c r="G91" s="70" t="str">
        <f>IF(ISBLANK(E91),"",VLOOKUP(W91,FCCRateTable!A:C,2,FALSE))</f>
        <v/>
      </c>
      <c r="H91" s="71" t="str">
        <f t="shared" si="23"/>
        <v/>
      </c>
      <c r="I91" s="71" t="str">
        <f t="shared" si="24"/>
        <v/>
      </c>
      <c r="J91" s="71" t="str">
        <f t="shared" si="25"/>
        <v/>
      </c>
      <c r="K91" s="71" t="str">
        <f t="shared" si="15"/>
        <v/>
      </c>
      <c r="L91" s="81" t="str">
        <f t="shared" si="26"/>
        <v/>
      </c>
      <c r="M91" s="79" t="str">
        <f>IF(ISBLANK(E91),"",VLOOKUP(W91,FCCRateTable!A:C,3,FALSE))</f>
        <v/>
      </c>
      <c r="N91" s="80" t="str">
        <f t="shared" si="16"/>
        <v/>
      </c>
      <c r="O91" s="80" t="str">
        <f>IF(ISBLANK(E91),"",(VLOOKUP(X91,FCCRateTable!A:C,3,FALSE)*C91)+((VLOOKUP(X91,FCCRateTable!A:C,3,FALSE)/2*D91)))</f>
        <v/>
      </c>
      <c r="P91" s="81" t="str">
        <f t="shared" si="17"/>
        <v/>
      </c>
      <c r="Q91" s="80" t="str">
        <f t="shared" si="18"/>
        <v/>
      </c>
      <c r="R91" s="80" t="str">
        <f t="shared" si="19"/>
        <v/>
      </c>
      <c r="S91" s="81" t="str">
        <f t="shared" si="27"/>
        <v/>
      </c>
      <c r="T91" s="123" t="str">
        <f t="shared" si="28"/>
        <v/>
      </c>
      <c r="U91" s="124" t="str">
        <f t="shared" si="20"/>
        <v/>
      </c>
      <c r="V91" s="95"/>
      <c r="W91" s="15" t="str">
        <f t="shared" si="21"/>
        <v/>
      </c>
      <c r="X91" s="15" t="str">
        <f t="shared" si="22"/>
        <v/>
      </c>
    </row>
    <row r="92" spans="1:24" x14ac:dyDescent="0.25">
      <c r="A92" s="102"/>
      <c r="B92" s="18"/>
      <c r="C92" s="103"/>
      <c r="D92" s="103"/>
      <c r="E92" s="104"/>
      <c r="F92" s="136"/>
      <c r="G92" s="70" t="str">
        <f>IF(ISBLANK(E92),"",VLOOKUP(W92,FCCRateTable!A:C,2,FALSE))</f>
        <v/>
      </c>
      <c r="H92" s="71" t="str">
        <f t="shared" si="23"/>
        <v/>
      </c>
      <c r="I92" s="71" t="str">
        <f t="shared" si="24"/>
        <v/>
      </c>
      <c r="J92" s="71" t="str">
        <f t="shared" si="25"/>
        <v/>
      </c>
      <c r="K92" s="71" t="str">
        <f t="shared" si="15"/>
        <v/>
      </c>
      <c r="L92" s="81" t="str">
        <f t="shared" si="26"/>
        <v/>
      </c>
      <c r="M92" s="79" t="str">
        <f>IF(ISBLANK(E92),"",VLOOKUP(W92,FCCRateTable!A:C,3,FALSE))</f>
        <v/>
      </c>
      <c r="N92" s="80" t="str">
        <f t="shared" si="16"/>
        <v/>
      </c>
      <c r="O92" s="80" t="str">
        <f>IF(ISBLANK(E92),"",(VLOOKUP(X92,FCCRateTable!A:C,3,FALSE)*C92)+((VLOOKUP(X92,FCCRateTable!A:C,3,FALSE)/2*D92)))</f>
        <v/>
      </c>
      <c r="P92" s="81" t="str">
        <f t="shared" si="17"/>
        <v/>
      </c>
      <c r="Q92" s="80" t="str">
        <f t="shared" si="18"/>
        <v/>
      </c>
      <c r="R92" s="80" t="str">
        <f t="shared" si="19"/>
        <v/>
      </c>
      <c r="S92" s="81" t="str">
        <f t="shared" si="27"/>
        <v/>
      </c>
      <c r="T92" s="123" t="str">
        <f t="shared" si="28"/>
        <v/>
      </c>
      <c r="U92" s="124" t="str">
        <f t="shared" si="20"/>
        <v/>
      </c>
      <c r="V92" s="95"/>
      <c r="W92" s="15" t="str">
        <f t="shared" si="21"/>
        <v/>
      </c>
      <c r="X92" s="15" t="str">
        <f t="shared" si="22"/>
        <v/>
      </c>
    </row>
    <row r="93" spans="1:24" x14ac:dyDescent="0.25">
      <c r="A93" s="102"/>
      <c r="B93" s="18"/>
      <c r="C93" s="103"/>
      <c r="D93" s="103"/>
      <c r="E93" s="104"/>
      <c r="F93" s="136"/>
      <c r="G93" s="70" t="str">
        <f>IF(ISBLANK(E93),"",VLOOKUP(W93,FCCRateTable!A:C,2,FALSE))</f>
        <v/>
      </c>
      <c r="H93" s="71" t="str">
        <f t="shared" si="23"/>
        <v/>
      </c>
      <c r="I93" s="71" t="str">
        <f t="shared" si="24"/>
        <v/>
      </c>
      <c r="J93" s="71" t="str">
        <f t="shared" si="25"/>
        <v/>
      </c>
      <c r="K93" s="71" t="str">
        <f t="shared" si="15"/>
        <v/>
      </c>
      <c r="L93" s="81" t="str">
        <f t="shared" si="26"/>
        <v/>
      </c>
      <c r="M93" s="79" t="str">
        <f>IF(ISBLANK(E93),"",VLOOKUP(W93,FCCRateTable!A:C,3,FALSE))</f>
        <v/>
      </c>
      <c r="N93" s="80" t="str">
        <f t="shared" si="16"/>
        <v/>
      </c>
      <c r="O93" s="80" t="str">
        <f>IF(ISBLANK(E93),"",(VLOOKUP(X93,FCCRateTable!A:C,3,FALSE)*C93)+((VLOOKUP(X93,FCCRateTable!A:C,3,FALSE)/2*D93)))</f>
        <v/>
      </c>
      <c r="P93" s="81" t="str">
        <f t="shared" si="17"/>
        <v/>
      </c>
      <c r="Q93" s="80" t="str">
        <f t="shared" si="18"/>
        <v/>
      </c>
      <c r="R93" s="80" t="str">
        <f t="shared" si="19"/>
        <v/>
      </c>
      <c r="S93" s="81" t="str">
        <f t="shared" si="27"/>
        <v/>
      </c>
      <c r="T93" s="123" t="str">
        <f t="shared" si="28"/>
        <v/>
      </c>
      <c r="U93" s="124" t="str">
        <f t="shared" si="20"/>
        <v/>
      </c>
      <c r="V93" s="95"/>
      <c r="W93" s="15" t="str">
        <f t="shared" si="21"/>
        <v/>
      </c>
      <c r="X93" s="15" t="str">
        <f t="shared" si="22"/>
        <v/>
      </c>
    </row>
    <row r="94" spans="1:24" x14ac:dyDescent="0.25">
      <c r="A94" s="102"/>
      <c r="B94" s="18"/>
      <c r="C94" s="103"/>
      <c r="D94" s="103"/>
      <c r="E94" s="104"/>
      <c r="F94" s="136"/>
      <c r="G94" s="70" t="str">
        <f>IF(ISBLANK(E94),"",VLOOKUP(W94,FCCRateTable!A:C,2,FALSE))</f>
        <v/>
      </c>
      <c r="H94" s="71" t="str">
        <f t="shared" si="23"/>
        <v/>
      </c>
      <c r="I94" s="71" t="str">
        <f t="shared" si="24"/>
        <v/>
      </c>
      <c r="J94" s="71" t="str">
        <f t="shared" si="25"/>
        <v/>
      </c>
      <c r="K94" s="71" t="str">
        <f t="shared" si="15"/>
        <v/>
      </c>
      <c r="L94" s="81" t="str">
        <f t="shared" si="26"/>
        <v/>
      </c>
      <c r="M94" s="79" t="str">
        <f>IF(ISBLANK(E94),"",VLOOKUP(W94,FCCRateTable!A:C,3,FALSE))</f>
        <v/>
      </c>
      <c r="N94" s="80" t="str">
        <f t="shared" si="16"/>
        <v/>
      </c>
      <c r="O94" s="80" t="str">
        <f>IF(ISBLANK(E94),"",(VLOOKUP(X94,FCCRateTable!A:C,3,FALSE)*C94)+((VLOOKUP(X94,FCCRateTable!A:C,3,FALSE)/2*D94)))</f>
        <v/>
      </c>
      <c r="P94" s="81" t="str">
        <f t="shared" si="17"/>
        <v/>
      </c>
      <c r="Q94" s="80" t="str">
        <f t="shared" si="18"/>
        <v/>
      </c>
      <c r="R94" s="80" t="str">
        <f t="shared" si="19"/>
        <v/>
      </c>
      <c r="S94" s="81" t="str">
        <f t="shared" si="27"/>
        <v/>
      </c>
      <c r="T94" s="123" t="str">
        <f t="shared" si="28"/>
        <v/>
      </c>
      <c r="U94" s="124" t="str">
        <f t="shared" si="20"/>
        <v/>
      </c>
      <c r="V94" s="95"/>
      <c r="W94" s="15" t="str">
        <f t="shared" si="21"/>
        <v/>
      </c>
      <c r="X94" s="15" t="str">
        <f t="shared" si="22"/>
        <v/>
      </c>
    </row>
    <row r="95" spans="1:24" x14ac:dyDescent="0.25">
      <c r="A95" s="102"/>
      <c r="B95" s="18"/>
      <c r="C95" s="103"/>
      <c r="D95" s="103"/>
      <c r="E95" s="104"/>
      <c r="F95" s="136"/>
      <c r="G95" s="70" t="str">
        <f>IF(ISBLANK(E95),"",VLOOKUP(W95,FCCRateTable!A:C,2,FALSE))</f>
        <v/>
      </c>
      <c r="H95" s="71" t="str">
        <f t="shared" si="23"/>
        <v/>
      </c>
      <c r="I95" s="71" t="str">
        <f t="shared" si="24"/>
        <v/>
      </c>
      <c r="J95" s="71" t="str">
        <f t="shared" si="25"/>
        <v/>
      </c>
      <c r="K95" s="71" t="str">
        <f t="shared" si="15"/>
        <v/>
      </c>
      <c r="L95" s="81" t="str">
        <f t="shared" si="26"/>
        <v/>
      </c>
      <c r="M95" s="79" t="str">
        <f>IF(ISBLANK(E95),"",VLOOKUP(W95,FCCRateTable!A:C,3,FALSE))</f>
        <v/>
      </c>
      <c r="N95" s="80" t="str">
        <f t="shared" si="16"/>
        <v/>
      </c>
      <c r="O95" s="80" t="str">
        <f>IF(ISBLANK(E95),"",(VLOOKUP(X95,FCCRateTable!A:C,3,FALSE)*C95)+((VLOOKUP(X95,FCCRateTable!A:C,3,FALSE)/2*D95)))</f>
        <v/>
      </c>
      <c r="P95" s="81" t="str">
        <f t="shared" si="17"/>
        <v/>
      </c>
      <c r="Q95" s="80" t="str">
        <f t="shared" si="18"/>
        <v/>
      </c>
      <c r="R95" s="80" t="str">
        <f t="shared" si="19"/>
        <v/>
      </c>
      <c r="S95" s="81" t="str">
        <f t="shared" si="27"/>
        <v/>
      </c>
      <c r="T95" s="123" t="str">
        <f t="shared" si="28"/>
        <v/>
      </c>
      <c r="U95" s="124" t="str">
        <f t="shared" si="20"/>
        <v/>
      </c>
      <c r="V95" s="95"/>
      <c r="W95" s="15" t="str">
        <f t="shared" si="21"/>
        <v/>
      </c>
      <c r="X95" s="15" t="str">
        <f t="shared" si="22"/>
        <v/>
      </c>
    </row>
    <row r="96" spans="1:24" x14ac:dyDescent="0.25">
      <c r="A96" s="102"/>
      <c r="B96" s="18"/>
      <c r="C96" s="103"/>
      <c r="D96" s="103"/>
      <c r="E96" s="104"/>
      <c r="F96" s="136"/>
      <c r="G96" s="70" t="str">
        <f>IF(ISBLANK(E96),"",VLOOKUP(W96,FCCRateTable!A:C,2,FALSE))</f>
        <v/>
      </c>
      <c r="H96" s="71" t="str">
        <f t="shared" si="23"/>
        <v/>
      </c>
      <c r="I96" s="71" t="str">
        <f t="shared" si="24"/>
        <v/>
      </c>
      <c r="J96" s="71" t="str">
        <f t="shared" si="25"/>
        <v/>
      </c>
      <c r="K96" s="71" t="str">
        <f t="shared" si="15"/>
        <v/>
      </c>
      <c r="L96" s="81" t="str">
        <f t="shared" si="26"/>
        <v/>
      </c>
      <c r="M96" s="79" t="str">
        <f>IF(ISBLANK(E96),"",VLOOKUP(W96,FCCRateTable!A:C,3,FALSE))</f>
        <v/>
      </c>
      <c r="N96" s="80" t="str">
        <f t="shared" si="16"/>
        <v/>
      </c>
      <c r="O96" s="80" t="str">
        <f>IF(ISBLANK(E96),"",(VLOOKUP(X96,FCCRateTable!A:C,3,FALSE)*C96)+((VLOOKUP(X96,FCCRateTable!A:C,3,FALSE)/2*D96)))</f>
        <v/>
      </c>
      <c r="P96" s="81" t="str">
        <f t="shared" si="17"/>
        <v/>
      </c>
      <c r="Q96" s="80" t="str">
        <f t="shared" si="18"/>
        <v/>
      </c>
      <c r="R96" s="80" t="str">
        <f t="shared" si="19"/>
        <v/>
      </c>
      <c r="S96" s="81" t="str">
        <f t="shared" si="27"/>
        <v/>
      </c>
      <c r="T96" s="123" t="str">
        <f t="shared" si="28"/>
        <v/>
      </c>
      <c r="U96" s="124" t="str">
        <f t="shared" si="20"/>
        <v/>
      </c>
      <c r="V96" s="95"/>
      <c r="W96" s="15" t="str">
        <f t="shared" si="21"/>
        <v/>
      </c>
      <c r="X96" s="15" t="str">
        <f t="shared" si="22"/>
        <v/>
      </c>
    </row>
    <row r="97" spans="1:24" x14ac:dyDescent="0.25">
      <c r="A97" s="102"/>
      <c r="B97" s="18"/>
      <c r="C97" s="103"/>
      <c r="D97" s="103"/>
      <c r="E97" s="104"/>
      <c r="F97" s="136"/>
      <c r="G97" s="70" t="str">
        <f>IF(ISBLANK(E97),"",VLOOKUP(W97,FCCRateTable!A:C,2,FALSE))</f>
        <v/>
      </c>
      <c r="H97" s="71" t="str">
        <f t="shared" si="23"/>
        <v/>
      </c>
      <c r="I97" s="71" t="str">
        <f t="shared" si="24"/>
        <v/>
      </c>
      <c r="J97" s="71" t="str">
        <f t="shared" si="25"/>
        <v/>
      </c>
      <c r="K97" s="71" t="str">
        <f t="shared" si="15"/>
        <v/>
      </c>
      <c r="L97" s="81" t="str">
        <f t="shared" si="26"/>
        <v/>
      </c>
      <c r="M97" s="79" t="str">
        <f>IF(ISBLANK(E97),"",VLOOKUP(W97,FCCRateTable!A:C,3,FALSE))</f>
        <v/>
      </c>
      <c r="N97" s="80" t="str">
        <f t="shared" si="16"/>
        <v/>
      </c>
      <c r="O97" s="80" t="str">
        <f>IF(ISBLANK(E97),"",(VLOOKUP(X97,FCCRateTable!A:C,3,FALSE)*C97)+((VLOOKUP(X97,FCCRateTable!A:C,3,FALSE)/2*D97)))</f>
        <v/>
      </c>
      <c r="P97" s="81" t="str">
        <f t="shared" si="17"/>
        <v/>
      </c>
      <c r="Q97" s="80" t="str">
        <f t="shared" si="18"/>
        <v/>
      </c>
      <c r="R97" s="80" t="str">
        <f t="shared" si="19"/>
        <v/>
      </c>
      <c r="S97" s="81" t="str">
        <f t="shared" si="27"/>
        <v/>
      </c>
      <c r="T97" s="123" t="str">
        <f t="shared" si="28"/>
        <v/>
      </c>
      <c r="U97" s="124" t="str">
        <f t="shared" si="20"/>
        <v/>
      </c>
      <c r="V97" s="95"/>
      <c r="W97" s="15" t="str">
        <f t="shared" si="21"/>
        <v/>
      </c>
      <c r="X97" s="15" t="str">
        <f t="shared" si="22"/>
        <v/>
      </c>
    </row>
    <row r="98" spans="1:24" x14ac:dyDescent="0.25">
      <c r="A98" s="102"/>
      <c r="B98" s="18"/>
      <c r="C98" s="103"/>
      <c r="D98" s="103"/>
      <c r="E98" s="104"/>
      <c r="F98" s="136"/>
      <c r="G98" s="70" t="str">
        <f>IF(ISBLANK(E98),"",VLOOKUP(W98,FCCRateTable!A:C,2,FALSE))</f>
        <v/>
      </c>
      <c r="H98" s="71" t="str">
        <f t="shared" si="23"/>
        <v/>
      </c>
      <c r="I98" s="71" t="str">
        <f t="shared" si="24"/>
        <v/>
      </c>
      <c r="J98" s="71" t="str">
        <f t="shared" si="25"/>
        <v/>
      </c>
      <c r="K98" s="71" t="str">
        <f t="shared" si="15"/>
        <v/>
      </c>
      <c r="L98" s="81" t="str">
        <f t="shared" si="26"/>
        <v/>
      </c>
      <c r="M98" s="79" t="str">
        <f>IF(ISBLANK(E98),"",VLOOKUP(W98,FCCRateTable!A:C,3,FALSE))</f>
        <v/>
      </c>
      <c r="N98" s="80" t="str">
        <f t="shared" si="16"/>
        <v/>
      </c>
      <c r="O98" s="80" t="str">
        <f>IF(ISBLANK(E98),"",(VLOOKUP(X98,FCCRateTable!A:C,3,FALSE)*C98)+((VLOOKUP(X98,FCCRateTable!A:C,3,FALSE)/2*D98)))</f>
        <v/>
      </c>
      <c r="P98" s="81" t="str">
        <f t="shared" si="17"/>
        <v/>
      </c>
      <c r="Q98" s="80" t="str">
        <f t="shared" si="18"/>
        <v/>
      </c>
      <c r="R98" s="80" t="str">
        <f t="shared" si="19"/>
        <v/>
      </c>
      <c r="S98" s="81" t="str">
        <f t="shared" si="27"/>
        <v/>
      </c>
      <c r="T98" s="123" t="str">
        <f t="shared" si="28"/>
        <v/>
      </c>
      <c r="U98" s="124" t="str">
        <f t="shared" si="20"/>
        <v/>
      </c>
      <c r="V98" s="95"/>
      <c r="W98" s="15" t="str">
        <f t="shared" si="21"/>
        <v/>
      </c>
      <c r="X98" s="15" t="str">
        <f t="shared" si="22"/>
        <v/>
      </c>
    </row>
    <row r="99" spans="1:24" x14ac:dyDescent="0.25">
      <c r="A99" s="102"/>
      <c r="B99" s="18"/>
      <c r="C99" s="103"/>
      <c r="D99" s="103"/>
      <c r="E99" s="104"/>
      <c r="F99" s="136"/>
      <c r="G99" s="70" t="str">
        <f>IF(ISBLANK(E99),"",VLOOKUP(W99,FCCRateTable!A:C,2,FALSE))</f>
        <v/>
      </c>
      <c r="H99" s="71" t="str">
        <f t="shared" si="23"/>
        <v/>
      </c>
      <c r="I99" s="71" t="str">
        <f t="shared" si="24"/>
        <v/>
      </c>
      <c r="J99" s="71" t="str">
        <f t="shared" si="25"/>
        <v/>
      </c>
      <c r="K99" s="71" t="str">
        <f t="shared" si="15"/>
        <v/>
      </c>
      <c r="L99" s="81" t="str">
        <f t="shared" si="26"/>
        <v/>
      </c>
      <c r="M99" s="79" t="str">
        <f>IF(ISBLANK(E99),"",VLOOKUP(W99,FCCRateTable!A:C,3,FALSE))</f>
        <v/>
      </c>
      <c r="N99" s="80" t="str">
        <f t="shared" si="16"/>
        <v/>
      </c>
      <c r="O99" s="80" t="str">
        <f>IF(ISBLANK(E99),"",(VLOOKUP(X99,FCCRateTable!A:C,3,FALSE)*C99)+((VLOOKUP(X99,FCCRateTable!A:C,3,FALSE)/2*D99)))</f>
        <v/>
      </c>
      <c r="P99" s="81" t="str">
        <f t="shared" si="17"/>
        <v/>
      </c>
      <c r="Q99" s="80" t="str">
        <f t="shared" si="18"/>
        <v/>
      </c>
      <c r="R99" s="80" t="str">
        <f t="shared" si="19"/>
        <v/>
      </c>
      <c r="S99" s="81" t="str">
        <f t="shared" si="27"/>
        <v/>
      </c>
      <c r="T99" s="123" t="str">
        <f t="shared" si="28"/>
        <v/>
      </c>
      <c r="U99" s="124" t="str">
        <f t="shared" si="20"/>
        <v/>
      </c>
      <c r="V99" s="95"/>
      <c r="W99" s="15" t="str">
        <f t="shared" si="21"/>
        <v/>
      </c>
      <c r="X99" s="15" t="str">
        <f t="shared" si="22"/>
        <v/>
      </c>
    </row>
    <row r="100" spans="1:24" x14ac:dyDescent="0.25">
      <c r="A100" s="102"/>
      <c r="B100" s="18"/>
      <c r="C100" s="103"/>
      <c r="D100" s="103"/>
      <c r="E100" s="104"/>
      <c r="F100" s="136"/>
      <c r="G100" s="70" t="str">
        <f>IF(ISBLANK(E100),"",VLOOKUP(W100,FCCRateTable!A:C,2,FALSE))</f>
        <v/>
      </c>
      <c r="H100" s="71" t="str">
        <f t="shared" si="23"/>
        <v/>
      </c>
      <c r="I100" s="71" t="str">
        <f t="shared" si="24"/>
        <v/>
      </c>
      <c r="J100" s="71" t="str">
        <f t="shared" si="25"/>
        <v/>
      </c>
      <c r="K100" s="71" t="str">
        <f t="shared" si="15"/>
        <v/>
      </c>
      <c r="L100" s="81" t="str">
        <f t="shared" si="26"/>
        <v/>
      </c>
      <c r="M100" s="79" t="str">
        <f>IF(ISBLANK(E100),"",VLOOKUP(W100,FCCRateTable!A:C,3,FALSE))</f>
        <v/>
      </c>
      <c r="N100" s="80" t="str">
        <f t="shared" si="16"/>
        <v/>
      </c>
      <c r="O100" s="80" t="str">
        <f>IF(ISBLANK(E100),"",(VLOOKUP(X100,FCCRateTable!A:C,3,FALSE)*C100)+((VLOOKUP(X100,FCCRateTable!A:C,3,FALSE)/2*D100)))</f>
        <v/>
      </c>
      <c r="P100" s="81" t="str">
        <f t="shared" si="17"/>
        <v/>
      </c>
      <c r="Q100" s="80" t="str">
        <f t="shared" si="18"/>
        <v/>
      </c>
      <c r="R100" s="80" t="str">
        <f t="shared" si="19"/>
        <v/>
      </c>
      <c r="S100" s="81" t="str">
        <f t="shared" si="27"/>
        <v/>
      </c>
      <c r="T100" s="123" t="str">
        <f t="shared" si="28"/>
        <v/>
      </c>
      <c r="U100" s="124" t="str">
        <f t="shared" si="20"/>
        <v/>
      </c>
      <c r="V100" s="95"/>
      <c r="W100" s="15" t="str">
        <f t="shared" si="21"/>
        <v/>
      </c>
      <c r="X100" s="15" t="str">
        <f t="shared" si="22"/>
        <v/>
      </c>
    </row>
    <row r="101" spans="1:24" x14ac:dyDescent="0.25">
      <c r="A101" s="102"/>
      <c r="B101" s="18"/>
      <c r="C101" s="103"/>
      <c r="D101" s="103"/>
      <c r="E101" s="104"/>
      <c r="F101" s="136"/>
      <c r="G101" s="70" t="str">
        <f>IF(ISBLANK(E101),"",VLOOKUP(W101,FCCRateTable!A:C,2,FALSE))</f>
        <v/>
      </c>
      <c r="H101" s="71" t="str">
        <f t="shared" si="23"/>
        <v/>
      </c>
      <c r="I101" s="71" t="str">
        <f t="shared" si="24"/>
        <v/>
      </c>
      <c r="J101" s="71" t="str">
        <f t="shared" si="25"/>
        <v/>
      </c>
      <c r="K101" s="71" t="str">
        <f t="shared" si="15"/>
        <v/>
      </c>
      <c r="L101" s="81" t="str">
        <f t="shared" si="26"/>
        <v/>
      </c>
      <c r="M101" s="79" t="str">
        <f>IF(ISBLANK(E101),"",VLOOKUP(W101,FCCRateTable!A:C,3,FALSE))</f>
        <v/>
      </c>
      <c r="N101" s="80" t="str">
        <f t="shared" si="16"/>
        <v/>
      </c>
      <c r="O101" s="80" t="str">
        <f>IF(ISBLANK(E101),"",(VLOOKUP(X101,FCCRateTable!A:C,3,FALSE)*C101)+((VLOOKUP(X101,FCCRateTable!A:C,3,FALSE)/2*D101)))</f>
        <v/>
      </c>
      <c r="P101" s="81" t="str">
        <f t="shared" si="17"/>
        <v/>
      </c>
      <c r="Q101" s="80" t="str">
        <f t="shared" si="18"/>
        <v/>
      </c>
      <c r="R101" s="80" t="str">
        <f t="shared" si="19"/>
        <v/>
      </c>
      <c r="S101" s="81" t="str">
        <f t="shared" si="27"/>
        <v/>
      </c>
      <c r="T101" s="123" t="str">
        <f t="shared" si="28"/>
        <v/>
      </c>
      <c r="U101" s="124" t="str">
        <f t="shared" si="20"/>
        <v/>
      </c>
      <c r="V101" s="95"/>
      <c r="W101" s="15" t="str">
        <f t="shared" si="21"/>
        <v/>
      </c>
      <c r="X101" s="15" t="str">
        <f t="shared" si="22"/>
        <v/>
      </c>
    </row>
    <row r="102" spans="1:24" x14ac:dyDescent="0.25">
      <c r="A102" s="102"/>
      <c r="B102" s="18"/>
      <c r="C102" s="103"/>
      <c r="D102" s="103"/>
      <c r="E102" s="104"/>
      <c r="F102" s="136"/>
      <c r="G102" s="70" t="str">
        <f>IF(ISBLANK(E102),"",VLOOKUP(W102,FCCRateTable!A:C,2,FALSE))</f>
        <v/>
      </c>
      <c r="H102" s="71" t="str">
        <f t="shared" si="23"/>
        <v/>
      </c>
      <c r="I102" s="71" t="str">
        <f t="shared" si="24"/>
        <v/>
      </c>
      <c r="J102" s="71" t="str">
        <f t="shared" si="25"/>
        <v/>
      </c>
      <c r="K102" s="71" t="str">
        <f t="shared" si="15"/>
        <v/>
      </c>
      <c r="L102" s="81" t="str">
        <f t="shared" si="26"/>
        <v/>
      </c>
      <c r="M102" s="79" t="str">
        <f>IF(ISBLANK(E102),"",VLOOKUP(W102,FCCRateTable!A:C,3,FALSE))</f>
        <v/>
      </c>
      <c r="N102" s="80" t="str">
        <f t="shared" si="16"/>
        <v/>
      </c>
      <c r="O102" s="80" t="str">
        <f>IF(ISBLANK(E102),"",(VLOOKUP(X102,FCCRateTable!A:C,3,FALSE)*C102)+((VLOOKUP(X102,FCCRateTable!A:C,3,FALSE)/2*D102)))</f>
        <v/>
      </c>
      <c r="P102" s="81" t="str">
        <f t="shared" si="17"/>
        <v/>
      </c>
      <c r="Q102" s="80" t="str">
        <f t="shared" si="18"/>
        <v/>
      </c>
      <c r="R102" s="80" t="str">
        <f t="shared" si="19"/>
        <v/>
      </c>
      <c r="S102" s="81" t="str">
        <f t="shared" si="27"/>
        <v/>
      </c>
      <c r="T102" s="123" t="str">
        <f t="shared" si="28"/>
        <v/>
      </c>
      <c r="U102" s="124" t="str">
        <f t="shared" si="20"/>
        <v/>
      </c>
      <c r="V102" s="95"/>
      <c r="W102" s="15" t="str">
        <f t="shared" si="21"/>
        <v/>
      </c>
      <c r="X102" s="15" t="str">
        <f t="shared" si="22"/>
        <v/>
      </c>
    </row>
    <row r="103" spans="1:24" x14ac:dyDescent="0.25">
      <c r="A103" s="102"/>
      <c r="B103" s="18"/>
      <c r="C103" s="103"/>
      <c r="D103" s="103"/>
      <c r="E103" s="104"/>
      <c r="F103" s="136"/>
      <c r="G103" s="70" t="str">
        <f>IF(ISBLANK(E103),"",VLOOKUP(W103,FCCRateTable!A:C,2,FALSE))</f>
        <v/>
      </c>
      <c r="H103" s="71" t="str">
        <f t="shared" si="23"/>
        <v/>
      </c>
      <c r="I103" s="71" t="str">
        <f t="shared" si="24"/>
        <v/>
      </c>
      <c r="J103" s="71" t="str">
        <f t="shared" si="25"/>
        <v/>
      </c>
      <c r="K103" s="71" t="str">
        <f t="shared" si="15"/>
        <v/>
      </c>
      <c r="L103" s="81" t="str">
        <f t="shared" si="26"/>
        <v/>
      </c>
      <c r="M103" s="79" t="str">
        <f>IF(ISBLANK(E103),"",VLOOKUP(W103,FCCRateTable!A:C,3,FALSE))</f>
        <v/>
      </c>
      <c r="N103" s="80" t="str">
        <f t="shared" si="16"/>
        <v/>
      </c>
      <c r="O103" s="80" t="str">
        <f>IF(ISBLANK(E103),"",(VLOOKUP(X103,FCCRateTable!A:C,3,FALSE)*C103)+((VLOOKUP(X103,FCCRateTable!A:C,3,FALSE)/2*D103)))</f>
        <v/>
      </c>
      <c r="P103" s="81" t="str">
        <f t="shared" si="17"/>
        <v/>
      </c>
      <c r="Q103" s="80" t="str">
        <f t="shared" si="18"/>
        <v/>
      </c>
      <c r="R103" s="80" t="str">
        <f t="shared" si="19"/>
        <v/>
      </c>
      <c r="S103" s="81" t="str">
        <f t="shared" si="27"/>
        <v/>
      </c>
      <c r="T103" s="123" t="str">
        <f t="shared" si="28"/>
        <v/>
      </c>
      <c r="U103" s="124" t="str">
        <f t="shared" si="20"/>
        <v/>
      </c>
      <c r="V103" s="95"/>
      <c r="W103" s="15" t="str">
        <f t="shared" si="21"/>
        <v/>
      </c>
      <c r="X103" s="15" t="str">
        <f t="shared" si="22"/>
        <v/>
      </c>
    </row>
    <row r="104" spans="1:24" x14ac:dyDescent="0.25">
      <c r="A104" s="102"/>
      <c r="B104" s="18"/>
      <c r="C104" s="103"/>
      <c r="D104" s="103"/>
      <c r="E104" s="104"/>
      <c r="F104" s="136"/>
      <c r="G104" s="70" t="str">
        <f>IF(ISBLANK(E104),"",VLOOKUP(W104,FCCRateTable!A:C,2,FALSE))</f>
        <v/>
      </c>
      <c r="H104" s="71" t="str">
        <f t="shared" si="23"/>
        <v/>
      </c>
      <c r="I104" s="71" t="str">
        <f t="shared" si="24"/>
        <v/>
      </c>
      <c r="J104" s="71" t="str">
        <f t="shared" si="25"/>
        <v/>
      </c>
      <c r="K104" s="71" t="str">
        <f t="shared" si="15"/>
        <v/>
      </c>
      <c r="L104" s="81" t="str">
        <f t="shared" si="26"/>
        <v/>
      </c>
      <c r="M104" s="79" t="str">
        <f>IF(ISBLANK(E104),"",VLOOKUP(W104,FCCRateTable!A:C,3,FALSE))</f>
        <v/>
      </c>
      <c r="N104" s="80" t="str">
        <f t="shared" si="16"/>
        <v/>
      </c>
      <c r="O104" s="80" t="str">
        <f>IF(ISBLANK(E104),"",(VLOOKUP(X104,FCCRateTable!A:C,3,FALSE)*C104)+((VLOOKUP(X104,FCCRateTable!A:C,3,FALSE)/2*D104)))</f>
        <v/>
      </c>
      <c r="P104" s="81" t="str">
        <f t="shared" si="17"/>
        <v/>
      </c>
      <c r="Q104" s="80" t="str">
        <f t="shared" si="18"/>
        <v/>
      </c>
      <c r="R104" s="80" t="str">
        <f t="shared" si="19"/>
        <v/>
      </c>
      <c r="S104" s="81" t="str">
        <f t="shared" si="27"/>
        <v/>
      </c>
      <c r="T104" s="123" t="str">
        <f t="shared" si="28"/>
        <v/>
      </c>
      <c r="U104" s="124" t="str">
        <f t="shared" si="20"/>
        <v/>
      </c>
      <c r="V104" s="95"/>
      <c r="W104" s="15" t="str">
        <f t="shared" si="21"/>
        <v/>
      </c>
      <c r="X104" s="15" t="str">
        <f t="shared" si="22"/>
        <v/>
      </c>
    </row>
    <row r="105" spans="1:24" x14ac:dyDescent="0.25">
      <c r="A105" s="102"/>
      <c r="B105" s="18"/>
      <c r="C105" s="103"/>
      <c r="D105" s="103"/>
      <c r="E105" s="104"/>
      <c r="F105" s="136"/>
      <c r="G105" s="70" t="str">
        <f>IF(ISBLANK(E105),"",VLOOKUP(W105,FCCRateTable!A:C,2,FALSE))</f>
        <v/>
      </c>
      <c r="H105" s="71" t="str">
        <f t="shared" si="23"/>
        <v/>
      </c>
      <c r="I105" s="71" t="str">
        <f t="shared" si="24"/>
        <v/>
      </c>
      <c r="J105" s="71" t="str">
        <f t="shared" si="25"/>
        <v/>
      </c>
      <c r="K105" s="71" t="str">
        <f t="shared" si="15"/>
        <v/>
      </c>
      <c r="L105" s="81" t="str">
        <f t="shared" si="26"/>
        <v/>
      </c>
      <c r="M105" s="79" t="str">
        <f>IF(ISBLANK(E105),"",VLOOKUP(W105,FCCRateTable!A:C,3,FALSE))</f>
        <v/>
      </c>
      <c r="N105" s="80" t="str">
        <f t="shared" si="16"/>
        <v/>
      </c>
      <c r="O105" s="80" t="str">
        <f>IF(ISBLANK(E105),"",(VLOOKUP(X105,FCCRateTable!A:C,3,FALSE)*C105)+((VLOOKUP(X105,FCCRateTable!A:C,3,FALSE)/2*D105)))</f>
        <v/>
      </c>
      <c r="P105" s="81" t="str">
        <f t="shared" si="17"/>
        <v/>
      </c>
      <c r="Q105" s="80" t="str">
        <f t="shared" si="18"/>
        <v/>
      </c>
      <c r="R105" s="80" t="str">
        <f t="shared" si="19"/>
        <v/>
      </c>
      <c r="S105" s="81" t="str">
        <f t="shared" si="27"/>
        <v/>
      </c>
      <c r="T105" s="123" t="str">
        <f t="shared" si="28"/>
        <v/>
      </c>
      <c r="U105" s="124" t="str">
        <f t="shared" si="20"/>
        <v/>
      </c>
      <c r="V105" s="95"/>
      <c r="W105" s="15" t="str">
        <f t="shared" si="21"/>
        <v/>
      </c>
      <c r="X105" s="15" t="str">
        <f t="shared" si="22"/>
        <v/>
      </c>
    </row>
    <row r="106" spans="1:24" x14ac:dyDescent="0.25">
      <c r="A106" s="102"/>
      <c r="B106" s="18"/>
      <c r="C106" s="103"/>
      <c r="D106" s="103"/>
      <c r="E106" s="104"/>
      <c r="F106" s="136"/>
      <c r="G106" s="70" t="str">
        <f>IF(ISBLANK(E106),"",VLOOKUP(W106,FCCRateTable!A:C,2,FALSE))</f>
        <v/>
      </c>
      <c r="H106" s="71" t="str">
        <f t="shared" si="23"/>
        <v/>
      </c>
      <c r="I106" s="71" t="str">
        <f t="shared" si="24"/>
        <v/>
      </c>
      <c r="J106" s="71" t="str">
        <f t="shared" si="25"/>
        <v/>
      </c>
      <c r="K106" s="71" t="str">
        <f t="shared" si="15"/>
        <v/>
      </c>
      <c r="L106" s="81" t="str">
        <f t="shared" si="26"/>
        <v/>
      </c>
      <c r="M106" s="79" t="str">
        <f>IF(ISBLANK(E106),"",VLOOKUP(W106,FCCRateTable!A:C,3,FALSE))</f>
        <v/>
      </c>
      <c r="N106" s="80" t="str">
        <f t="shared" si="16"/>
        <v/>
      </c>
      <c r="O106" s="80" t="str">
        <f>IF(ISBLANK(E106),"",(VLOOKUP(X106,FCCRateTable!A:C,3,FALSE)*C106)+((VLOOKUP(X106,FCCRateTable!A:C,3,FALSE)/2*D106)))</f>
        <v/>
      </c>
      <c r="P106" s="81" t="str">
        <f t="shared" si="17"/>
        <v/>
      </c>
      <c r="Q106" s="80" t="str">
        <f t="shared" si="18"/>
        <v/>
      </c>
      <c r="R106" s="80" t="str">
        <f t="shared" si="19"/>
        <v/>
      </c>
      <c r="S106" s="81" t="str">
        <f t="shared" si="27"/>
        <v/>
      </c>
      <c r="T106" s="123" t="str">
        <f t="shared" si="28"/>
        <v/>
      </c>
      <c r="U106" s="124" t="str">
        <f t="shared" si="20"/>
        <v/>
      </c>
      <c r="V106" s="95"/>
      <c r="W106" s="15" t="str">
        <f t="shared" si="21"/>
        <v/>
      </c>
      <c r="X106" s="15" t="str">
        <f t="shared" si="22"/>
        <v/>
      </c>
    </row>
    <row r="107" spans="1:24" x14ac:dyDescent="0.25">
      <c r="A107" s="102"/>
      <c r="B107" s="18"/>
      <c r="C107" s="103"/>
      <c r="D107" s="103"/>
      <c r="E107" s="104"/>
      <c r="F107" s="136"/>
      <c r="G107" s="70" t="str">
        <f>IF(ISBLANK(E107),"",VLOOKUP(W107,FCCRateTable!A:C,2,FALSE))</f>
        <v/>
      </c>
      <c r="H107" s="71" t="str">
        <f t="shared" si="23"/>
        <v/>
      </c>
      <c r="I107" s="71" t="str">
        <f t="shared" si="24"/>
        <v/>
      </c>
      <c r="J107" s="71" t="str">
        <f t="shared" si="25"/>
        <v/>
      </c>
      <c r="K107" s="71" t="str">
        <f t="shared" si="15"/>
        <v/>
      </c>
      <c r="L107" s="81" t="str">
        <f t="shared" si="26"/>
        <v/>
      </c>
      <c r="M107" s="79" t="str">
        <f>IF(ISBLANK(E107),"",VLOOKUP(W107,FCCRateTable!A:C,3,FALSE))</f>
        <v/>
      </c>
      <c r="N107" s="80" t="str">
        <f t="shared" si="16"/>
        <v/>
      </c>
      <c r="O107" s="80" t="str">
        <f>IF(ISBLANK(E107),"",(VLOOKUP(X107,FCCRateTable!A:C,3,FALSE)*C107)+((VLOOKUP(X107,FCCRateTable!A:C,3,FALSE)/2*D107)))</f>
        <v/>
      </c>
      <c r="P107" s="81" t="str">
        <f t="shared" si="17"/>
        <v/>
      </c>
      <c r="Q107" s="80" t="str">
        <f t="shared" si="18"/>
        <v/>
      </c>
      <c r="R107" s="80" t="str">
        <f t="shared" si="19"/>
        <v/>
      </c>
      <c r="S107" s="81" t="str">
        <f t="shared" si="27"/>
        <v/>
      </c>
      <c r="T107" s="123" t="str">
        <f t="shared" si="28"/>
        <v/>
      </c>
      <c r="U107" s="124" t="str">
        <f t="shared" si="20"/>
        <v/>
      </c>
      <c r="V107" s="95"/>
      <c r="W107" s="15" t="str">
        <f t="shared" si="21"/>
        <v/>
      </c>
      <c r="X107" s="15" t="str">
        <f t="shared" si="22"/>
        <v/>
      </c>
    </row>
    <row r="108" spans="1:24" x14ac:dyDescent="0.25">
      <c r="A108" s="102"/>
      <c r="B108" s="18"/>
      <c r="C108" s="103"/>
      <c r="D108" s="103"/>
      <c r="E108" s="104"/>
      <c r="F108" s="136"/>
      <c r="G108" s="70" t="str">
        <f>IF(ISBLANK(E108),"",VLOOKUP(W108,FCCRateTable!A:C,2,FALSE))</f>
        <v/>
      </c>
      <c r="H108" s="71" t="str">
        <f t="shared" si="23"/>
        <v/>
      </c>
      <c r="I108" s="71" t="str">
        <f t="shared" si="24"/>
        <v/>
      </c>
      <c r="J108" s="71" t="str">
        <f t="shared" si="25"/>
        <v/>
      </c>
      <c r="K108" s="71" t="str">
        <f t="shared" si="15"/>
        <v/>
      </c>
      <c r="L108" s="81" t="str">
        <f t="shared" si="26"/>
        <v/>
      </c>
      <c r="M108" s="79" t="str">
        <f>IF(ISBLANK(E108),"",VLOOKUP(W108,FCCRateTable!A:C,3,FALSE))</f>
        <v/>
      </c>
      <c r="N108" s="80" t="str">
        <f t="shared" si="16"/>
        <v/>
      </c>
      <c r="O108" s="80" t="str">
        <f>IF(ISBLANK(E108),"",(VLOOKUP(X108,FCCRateTable!A:C,3,FALSE)*C108)+((VLOOKUP(X108,FCCRateTable!A:C,3,FALSE)/2*D108)))</f>
        <v/>
      </c>
      <c r="P108" s="81" t="str">
        <f t="shared" si="17"/>
        <v/>
      </c>
      <c r="Q108" s="80" t="str">
        <f t="shared" si="18"/>
        <v/>
      </c>
      <c r="R108" s="80" t="str">
        <f t="shared" si="19"/>
        <v/>
      </c>
      <c r="S108" s="81" t="str">
        <f t="shared" si="27"/>
        <v/>
      </c>
      <c r="T108" s="123" t="str">
        <f t="shared" si="28"/>
        <v/>
      </c>
      <c r="U108" s="124" t="str">
        <f t="shared" si="20"/>
        <v/>
      </c>
      <c r="V108" s="95"/>
      <c r="W108" s="15" t="str">
        <f t="shared" si="21"/>
        <v/>
      </c>
      <c r="X108" s="15" t="str">
        <f t="shared" si="22"/>
        <v/>
      </c>
    </row>
    <row r="109" spans="1:24" x14ac:dyDescent="0.25">
      <c r="A109" s="102"/>
      <c r="B109" s="18"/>
      <c r="C109" s="103"/>
      <c r="D109" s="103"/>
      <c r="E109" s="104"/>
      <c r="F109" s="136"/>
      <c r="G109" s="70" t="str">
        <f>IF(ISBLANK(E109),"",VLOOKUP(W109,FCCRateTable!A:C,2,FALSE))</f>
        <v/>
      </c>
      <c r="H109" s="71" t="str">
        <f t="shared" si="23"/>
        <v/>
      </c>
      <c r="I109" s="71" t="str">
        <f t="shared" si="24"/>
        <v/>
      </c>
      <c r="J109" s="71" t="str">
        <f t="shared" si="25"/>
        <v/>
      </c>
      <c r="K109" s="71" t="str">
        <f t="shared" si="15"/>
        <v/>
      </c>
      <c r="L109" s="81" t="str">
        <f t="shared" si="26"/>
        <v/>
      </c>
      <c r="M109" s="79" t="str">
        <f>IF(ISBLANK(E109),"",VLOOKUP(W109,FCCRateTable!A:C,3,FALSE))</f>
        <v/>
      </c>
      <c r="N109" s="80" t="str">
        <f t="shared" si="16"/>
        <v/>
      </c>
      <c r="O109" s="80" t="str">
        <f>IF(ISBLANK(E109),"",(VLOOKUP(X109,FCCRateTable!A:C,3,FALSE)*C109)+((VLOOKUP(X109,FCCRateTable!A:C,3,FALSE)/2*D109)))</f>
        <v/>
      </c>
      <c r="P109" s="81" t="str">
        <f t="shared" si="17"/>
        <v/>
      </c>
      <c r="Q109" s="80" t="str">
        <f t="shared" si="18"/>
        <v/>
      </c>
      <c r="R109" s="80" t="str">
        <f t="shared" si="19"/>
        <v/>
      </c>
      <c r="S109" s="81" t="str">
        <f t="shared" si="27"/>
        <v/>
      </c>
      <c r="T109" s="123" t="str">
        <f t="shared" si="28"/>
        <v/>
      </c>
      <c r="U109" s="124" t="str">
        <f t="shared" si="20"/>
        <v/>
      </c>
      <c r="V109" s="95"/>
      <c r="W109" s="15" t="str">
        <f t="shared" si="21"/>
        <v/>
      </c>
      <c r="X109" s="15" t="str">
        <f t="shared" si="22"/>
        <v/>
      </c>
    </row>
    <row r="110" spans="1:24" x14ac:dyDescent="0.25">
      <c r="A110" s="102"/>
      <c r="B110" s="18"/>
      <c r="C110" s="103"/>
      <c r="D110" s="103"/>
      <c r="E110" s="104"/>
      <c r="F110" s="136"/>
      <c r="G110" s="70" t="str">
        <f>IF(ISBLANK(E110),"",VLOOKUP(W110,FCCRateTable!A:C,2,FALSE))</f>
        <v/>
      </c>
      <c r="H110" s="71" t="str">
        <f t="shared" si="23"/>
        <v/>
      </c>
      <c r="I110" s="71" t="str">
        <f t="shared" si="24"/>
        <v/>
      </c>
      <c r="J110" s="71" t="str">
        <f t="shared" si="25"/>
        <v/>
      </c>
      <c r="K110" s="71" t="str">
        <f t="shared" si="15"/>
        <v/>
      </c>
      <c r="L110" s="81" t="str">
        <f t="shared" si="26"/>
        <v/>
      </c>
      <c r="M110" s="79" t="str">
        <f>IF(ISBLANK(E110),"",VLOOKUP(W110,FCCRateTable!A:C,3,FALSE))</f>
        <v/>
      </c>
      <c r="N110" s="80" t="str">
        <f t="shared" si="16"/>
        <v/>
      </c>
      <c r="O110" s="80" t="str">
        <f>IF(ISBLANK(E110),"",(VLOOKUP(X110,FCCRateTable!A:C,3,FALSE)*C110)+((VLOOKUP(X110,FCCRateTable!A:C,3,FALSE)/2*D110)))</f>
        <v/>
      </c>
      <c r="P110" s="81" t="str">
        <f t="shared" si="17"/>
        <v/>
      </c>
      <c r="Q110" s="80" t="str">
        <f t="shared" si="18"/>
        <v/>
      </c>
      <c r="R110" s="80" t="str">
        <f t="shared" si="19"/>
        <v/>
      </c>
      <c r="S110" s="81" t="str">
        <f t="shared" si="27"/>
        <v/>
      </c>
      <c r="T110" s="123" t="str">
        <f t="shared" si="28"/>
        <v/>
      </c>
      <c r="U110" s="124" t="str">
        <f t="shared" si="20"/>
        <v/>
      </c>
      <c r="V110" s="95"/>
      <c r="W110" s="15" t="str">
        <f t="shared" si="21"/>
        <v/>
      </c>
      <c r="X110" s="15" t="str">
        <f t="shared" si="22"/>
        <v/>
      </c>
    </row>
    <row r="111" spans="1:24" x14ac:dyDescent="0.25">
      <c r="A111" s="102"/>
      <c r="B111" s="18"/>
      <c r="C111" s="103"/>
      <c r="D111" s="103"/>
      <c r="E111" s="104"/>
      <c r="F111" s="136"/>
      <c r="G111" s="70" t="str">
        <f>IF(ISBLANK(E111),"",VLOOKUP(W111,FCCRateTable!A:C,2,FALSE))</f>
        <v/>
      </c>
      <c r="H111" s="71" t="str">
        <f t="shared" si="23"/>
        <v/>
      </c>
      <c r="I111" s="71" t="str">
        <f t="shared" si="24"/>
        <v/>
      </c>
      <c r="J111" s="71" t="str">
        <f t="shared" si="25"/>
        <v/>
      </c>
      <c r="K111" s="71" t="str">
        <f t="shared" si="15"/>
        <v/>
      </c>
      <c r="L111" s="81" t="str">
        <f t="shared" si="26"/>
        <v/>
      </c>
      <c r="M111" s="79" t="str">
        <f>IF(ISBLANK(E111),"",VLOOKUP(W111,FCCRateTable!A:C,3,FALSE))</f>
        <v/>
      </c>
      <c r="N111" s="80" t="str">
        <f t="shared" si="16"/>
        <v/>
      </c>
      <c r="O111" s="80" t="str">
        <f>IF(ISBLANK(E111),"",(VLOOKUP(X111,FCCRateTable!A:C,3,FALSE)*C111)+((VLOOKUP(X111,FCCRateTable!A:C,3,FALSE)/2*D111)))</f>
        <v/>
      </c>
      <c r="P111" s="81" t="str">
        <f t="shared" si="17"/>
        <v/>
      </c>
      <c r="Q111" s="80" t="str">
        <f t="shared" si="18"/>
        <v/>
      </c>
      <c r="R111" s="80" t="str">
        <f t="shared" si="19"/>
        <v/>
      </c>
      <c r="S111" s="81" t="str">
        <f t="shared" si="27"/>
        <v/>
      </c>
      <c r="T111" s="123" t="str">
        <f t="shared" si="28"/>
        <v/>
      </c>
      <c r="U111" s="124" t="str">
        <f t="shared" si="20"/>
        <v/>
      </c>
      <c r="V111" s="95"/>
      <c r="W111" s="15" t="str">
        <f t="shared" si="21"/>
        <v/>
      </c>
      <c r="X111" s="15" t="str">
        <f t="shared" si="22"/>
        <v/>
      </c>
    </row>
    <row r="112" spans="1:24" x14ac:dyDescent="0.25">
      <c r="A112" s="102"/>
      <c r="B112" s="18"/>
      <c r="C112" s="103"/>
      <c r="D112" s="103"/>
      <c r="E112" s="104"/>
      <c r="F112" s="136"/>
      <c r="G112" s="70" t="str">
        <f>IF(ISBLANK(E112),"",VLOOKUP(W112,FCCRateTable!A:C,2,FALSE))</f>
        <v/>
      </c>
      <c r="H112" s="71" t="str">
        <f t="shared" si="23"/>
        <v/>
      </c>
      <c r="I112" s="71" t="str">
        <f t="shared" si="24"/>
        <v/>
      </c>
      <c r="J112" s="71" t="str">
        <f t="shared" si="25"/>
        <v/>
      </c>
      <c r="K112" s="71" t="str">
        <f t="shared" si="15"/>
        <v/>
      </c>
      <c r="L112" s="81" t="str">
        <f t="shared" si="26"/>
        <v/>
      </c>
      <c r="M112" s="79" t="str">
        <f>IF(ISBLANK(E112),"",VLOOKUP(W112,FCCRateTable!A:C,3,FALSE))</f>
        <v/>
      </c>
      <c r="N112" s="80" t="str">
        <f t="shared" si="16"/>
        <v/>
      </c>
      <c r="O112" s="80" t="str">
        <f>IF(ISBLANK(E112),"",(VLOOKUP(X112,FCCRateTable!A:C,3,FALSE)*C112)+((VLOOKUP(X112,FCCRateTable!A:C,3,FALSE)/2*D112)))</f>
        <v/>
      </c>
      <c r="P112" s="81" t="str">
        <f t="shared" si="17"/>
        <v/>
      </c>
      <c r="Q112" s="80" t="str">
        <f t="shared" si="18"/>
        <v/>
      </c>
      <c r="R112" s="80" t="str">
        <f t="shared" si="19"/>
        <v/>
      </c>
      <c r="S112" s="81" t="str">
        <f t="shared" si="27"/>
        <v/>
      </c>
      <c r="T112" s="123" t="str">
        <f t="shared" si="28"/>
        <v/>
      </c>
      <c r="U112" s="124" t="str">
        <f t="shared" si="20"/>
        <v/>
      </c>
      <c r="V112" s="95"/>
      <c r="W112" s="15" t="str">
        <f t="shared" si="21"/>
        <v/>
      </c>
      <c r="X112" s="15" t="str">
        <f t="shared" si="22"/>
        <v/>
      </c>
    </row>
    <row r="113" spans="1:24" x14ac:dyDescent="0.25">
      <c r="A113" s="102"/>
      <c r="B113" s="18"/>
      <c r="C113" s="103"/>
      <c r="D113" s="103"/>
      <c r="E113" s="104"/>
      <c r="F113" s="136"/>
      <c r="G113" s="70" t="str">
        <f>IF(ISBLANK(E113),"",VLOOKUP(W113,FCCRateTable!A:C,2,FALSE))</f>
        <v/>
      </c>
      <c r="H113" s="71" t="str">
        <f t="shared" si="23"/>
        <v/>
      </c>
      <c r="I113" s="71" t="str">
        <f t="shared" si="24"/>
        <v/>
      </c>
      <c r="J113" s="71" t="str">
        <f t="shared" si="25"/>
        <v/>
      </c>
      <c r="K113" s="71" t="str">
        <f t="shared" si="15"/>
        <v/>
      </c>
      <c r="L113" s="81" t="str">
        <f t="shared" si="26"/>
        <v/>
      </c>
      <c r="M113" s="79" t="str">
        <f>IF(ISBLANK(E113),"",VLOOKUP(W113,FCCRateTable!A:C,3,FALSE))</f>
        <v/>
      </c>
      <c r="N113" s="80" t="str">
        <f t="shared" si="16"/>
        <v/>
      </c>
      <c r="O113" s="80" t="str">
        <f>IF(ISBLANK(E113),"",(VLOOKUP(X113,FCCRateTable!A:C,3,FALSE)*C113)+((VLOOKUP(X113,FCCRateTable!A:C,3,FALSE)/2*D113)))</f>
        <v/>
      </c>
      <c r="P113" s="81" t="str">
        <f t="shared" si="17"/>
        <v/>
      </c>
      <c r="Q113" s="80" t="str">
        <f t="shared" si="18"/>
        <v/>
      </c>
      <c r="R113" s="80" t="str">
        <f t="shared" si="19"/>
        <v/>
      </c>
      <c r="S113" s="81" t="str">
        <f t="shared" si="27"/>
        <v/>
      </c>
      <c r="T113" s="123" t="str">
        <f t="shared" si="28"/>
        <v/>
      </c>
      <c r="U113" s="124" t="str">
        <f t="shared" si="20"/>
        <v/>
      </c>
      <c r="V113" s="95"/>
      <c r="W113" s="15" t="str">
        <f t="shared" si="21"/>
        <v/>
      </c>
      <c r="X113" s="15" t="str">
        <f t="shared" si="22"/>
        <v/>
      </c>
    </row>
    <row r="114" spans="1:24" x14ac:dyDescent="0.25">
      <c r="A114" s="102"/>
      <c r="B114" s="18"/>
      <c r="C114" s="103"/>
      <c r="D114" s="103"/>
      <c r="E114" s="104"/>
      <c r="F114" s="136"/>
      <c r="G114" s="70" t="str">
        <f>IF(ISBLANK(E114),"",VLOOKUP(W114,FCCRateTable!A:C,2,FALSE))</f>
        <v/>
      </c>
      <c r="H114" s="71" t="str">
        <f t="shared" si="23"/>
        <v/>
      </c>
      <c r="I114" s="71" t="str">
        <f t="shared" si="24"/>
        <v/>
      </c>
      <c r="J114" s="71" t="str">
        <f t="shared" si="25"/>
        <v/>
      </c>
      <c r="K114" s="71" t="str">
        <f t="shared" si="15"/>
        <v/>
      </c>
      <c r="L114" s="81" t="str">
        <f t="shared" si="26"/>
        <v/>
      </c>
      <c r="M114" s="79" t="str">
        <f>IF(ISBLANK(E114),"",VLOOKUP(W114,FCCRateTable!A:C,3,FALSE))</f>
        <v/>
      </c>
      <c r="N114" s="80" t="str">
        <f t="shared" si="16"/>
        <v/>
      </c>
      <c r="O114" s="80" t="str">
        <f>IF(ISBLANK(E114),"",(VLOOKUP(X114,FCCRateTable!A:C,3,FALSE)*C114)+((VLOOKUP(X114,FCCRateTable!A:C,3,FALSE)/2*D114)))</f>
        <v/>
      </c>
      <c r="P114" s="81" t="str">
        <f t="shared" si="17"/>
        <v/>
      </c>
      <c r="Q114" s="80" t="str">
        <f t="shared" si="18"/>
        <v/>
      </c>
      <c r="R114" s="80" t="str">
        <f t="shared" si="19"/>
        <v/>
      </c>
      <c r="S114" s="81" t="str">
        <f t="shared" si="27"/>
        <v/>
      </c>
      <c r="T114" s="123" t="str">
        <f t="shared" si="28"/>
        <v/>
      </c>
      <c r="U114" s="124" t="str">
        <f t="shared" si="20"/>
        <v/>
      </c>
      <c r="V114" s="95"/>
      <c r="W114" s="15" t="str">
        <f t="shared" si="21"/>
        <v/>
      </c>
      <c r="X114" s="15" t="str">
        <f t="shared" si="22"/>
        <v/>
      </c>
    </row>
    <row r="115" spans="1:24" x14ac:dyDescent="0.25">
      <c r="A115" s="102"/>
      <c r="B115" s="18"/>
      <c r="C115" s="103"/>
      <c r="D115" s="103"/>
      <c r="E115" s="104"/>
      <c r="F115" s="136"/>
      <c r="G115" s="70" t="str">
        <f>IF(ISBLANK(E115),"",VLOOKUP(W115,FCCRateTable!A:C,2,FALSE))</f>
        <v/>
      </c>
      <c r="H115" s="71" t="str">
        <f t="shared" si="23"/>
        <v/>
      </c>
      <c r="I115" s="71" t="str">
        <f t="shared" si="24"/>
        <v/>
      </c>
      <c r="J115" s="71" t="str">
        <f t="shared" si="25"/>
        <v/>
      </c>
      <c r="K115" s="71" t="str">
        <f t="shared" si="15"/>
        <v/>
      </c>
      <c r="L115" s="81" t="str">
        <f t="shared" si="26"/>
        <v/>
      </c>
      <c r="M115" s="79" t="str">
        <f>IF(ISBLANK(E115),"",VLOOKUP(W115,FCCRateTable!A:C,3,FALSE))</f>
        <v/>
      </c>
      <c r="N115" s="80" t="str">
        <f t="shared" si="16"/>
        <v/>
      </c>
      <c r="O115" s="80" t="str">
        <f>IF(ISBLANK(E115),"",(VLOOKUP(X115,FCCRateTable!A:C,3,FALSE)*C115)+((VLOOKUP(X115,FCCRateTable!A:C,3,FALSE)/2*D115)))</f>
        <v/>
      </c>
      <c r="P115" s="81" t="str">
        <f t="shared" si="17"/>
        <v/>
      </c>
      <c r="Q115" s="80" t="str">
        <f t="shared" si="18"/>
        <v/>
      </c>
      <c r="R115" s="80" t="str">
        <f t="shared" si="19"/>
        <v/>
      </c>
      <c r="S115" s="81" t="str">
        <f t="shared" si="27"/>
        <v/>
      </c>
      <c r="T115" s="123" t="str">
        <f t="shared" si="28"/>
        <v/>
      </c>
      <c r="U115" s="124" t="str">
        <f t="shared" si="20"/>
        <v/>
      </c>
      <c r="V115" s="95"/>
      <c r="W115" s="15" t="str">
        <f t="shared" si="21"/>
        <v/>
      </c>
      <c r="X115" s="15" t="str">
        <f t="shared" si="22"/>
        <v/>
      </c>
    </row>
    <row r="116" spans="1:24" x14ac:dyDescent="0.25">
      <c r="A116" s="102"/>
      <c r="B116" s="18"/>
      <c r="C116" s="103"/>
      <c r="D116" s="103"/>
      <c r="E116" s="104"/>
      <c r="F116" s="136"/>
      <c r="G116" s="70" t="str">
        <f>IF(ISBLANK(E116),"",VLOOKUP(W116,FCCRateTable!A:C,2,FALSE))</f>
        <v/>
      </c>
      <c r="H116" s="71" t="str">
        <f t="shared" si="23"/>
        <v/>
      </c>
      <c r="I116" s="71" t="str">
        <f t="shared" si="24"/>
        <v/>
      </c>
      <c r="J116" s="71" t="str">
        <f t="shared" si="25"/>
        <v/>
      </c>
      <c r="K116" s="71" t="str">
        <f t="shared" si="15"/>
        <v/>
      </c>
      <c r="L116" s="81" t="str">
        <f t="shared" si="26"/>
        <v/>
      </c>
      <c r="M116" s="79" t="str">
        <f>IF(ISBLANK(E116),"",VLOOKUP(W116,FCCRateTable!A:C,3,FALSE))</f>
        <v/>
      </c>
      <c r="N116" s="80" t="str">
        <f t="shared" si="16"/>
        <v/>
      </c>
      <c r="O116" s="80" t="str">
        <f>IF(ISBLANK(E116),"",(VLOOKUP(X116,FCCRateTable!A:C,3,FALSE)*C116)+((VLOOKUP(X116,FCCRateTable!A:C,3,FALSE)/2*D116)))</f>
        <v/>
      </c>
      <c r="P116" s="81" t="str">
        <f t="shared" si="17"/>
        <v/>
      </c>
      <c r="Q116" s="80" t="str">
        <f t="shared" si="18"/>
        <v/>
      </c>
      <c r="R116" s="80" t="str">
        <f t="shared" si="19"/>
        <v/>
      </c>
      <c r="S116" s="81" t="str">
        <f t="shared" si="27"/>
        <v/>
      </c>
      <c r="T116" s="123" t="str">
        <f t="shared" si="28"/>
        <v/>
      </c>
      <c r="U116" s="124" t="str">
        <f t="shared" si="20"/>
        <v/>
      </c>
      <c r="V116" s="95"/>
      <c r="W116" s="15" t="str">
        <f t="shared" si="21"/>
        <v/>
      </c>
      <c r="X116" s="15" t="str">
        <f t="shared" si="22"/>
        <v/>
      </c>
    </row>
    <row r="117" spans="1:24" x14ac:dyDescent="0.25">
      <c r="A117" s="102"/>
      <c r="B117" s="18"/>
      <c r="C117" s="103"/>
      <c r="D117" s="103"/>
      <c r="E117" s="104"/>
      <c r="F117" s="136"/>
      <c r="G117" s="70" t="str">
        <f>IF(ISBLANK(E117),"",VLOOKUP(W117,FCCRateTable!A:C,2,FALSE))</f>
        <v/>
      </c>
      <c r="H117" s="71" t="str">
        <f t="shared" si="23"/>
        <v/>
      </c>
      <c r="I117" s="71" t="str">
        <f t="shared" si="24"/>
        <v/>
      </c>
      <c r="J117" s="71" t="str">
        <f t="shared" si="25"/>
        <v/>
      </c>
      <c r="K117" s="71" t="str">
        <f t="shared" si="15"/>
        <v/>
      </c>
      <c r="L117" s="81" t="str">
        <f t="shared" si="26"/>
        <v/>
      </c>
      <c r="M117" s="79" t="str">
        <f>IF(ISBLANK(E117),"",VLOOKUP(W117,FCCRateTable!A:C,3,FALSE))</f>
        <v/>
      </c>
      <c r="N117" s="80" t="str">
        <f t="shared" si="16"/>
        <v/>
      </c>
      <c r="O117" s="80" t="str">
        <f>IF(ISBLANK(E117),"",(VLOOKUP(X117,FCCRateTable!A:C,3,FALSE)*C117)+((VLOOKUP(X117,FCCRateTable!A:C,3,FALSE)/2*D117)))</f>
        <v/>
      </c>
      <c r="P117" s="81" t="str">
        <f t="shared" si="17"/>
        <v/>
      </c>
      <c r="Q117" s="80" t="str">
        <f t="shared" si="18"/>
        <v/>
      </c>
      <c r="R117" s="80" t="str">
        <f t="shared" si="19"/>
        <v/>
      </c>
      <c r="S117" s="81" t="str">
        <f t="shared" si="27"/>
        <v/>
      </c>
      <c r="T117" s="123" t="str">
        <f t="shared" si="28"/>
        <v/>
      </c>
      <c r="U117" s="124" t="str">
        <f t="shared" si="20"/>
        <v/>
      </c>
      <c r="V117" s="95"/>
      <c r="W117" s="15" t="str">
        <f t="shared" si="21"/>
        <v/>
      </c>
      <c r="X117" s="15" t="str">
        <f t="shared" si="22"/>
        <v/>
      </c>
    </row>
    <row r="118" spans="1:24" x14ac:dyDescent="0.25">
      <c r="A118" s="102"/>
      <c r="B118" s="18"/>
      <c r="C118" s="103"/>
      <c r="D118" s="103"/>
      <c r="E118" s="104"/>
      <c r="F118" s="136"/>
      <c r="G118" s="70" t="str">
        <f>IF(ISBLANK(E118),"",VLOOKUP(W118,FCCRateTable!A:C,2,FALSE))</f>
        <v/>
      </c>
      <c r="H118" s="71" t="str">
        <f t="shared" si="23"/>
        <v/>
      </c>
      <c r="I118" s="71" t="str">
        <f t="shared" si="24"/>
        <v/>
      </c>
      <c r="J118" s="71" t="str">
        <f t="shared" si="25"/>
        <v/>
      </c>
      <c r="K118" s="71" t="str">
        <f t="shared" si="15"/>
        <v/>
      </c>
      <c r="L118" s="81" t="str">
        <f t="shared" si="26"/>
        <v/>
      </c>
      <c r="M118" s="79" t="str">
        <f>IF(ISBLANK(E118),"",VLOOKUP(W118,FCCRateTable!A:C,3,FALSE))</f>
        <v/>
      </c>
      <c r="N118" s="80" t="str">
        <f t="shared" si="16"/>
        <v/>
      </c>
      <c r="O118" s="80" t="str">
        <f>IF(ISBLANK(E118),"",(VLOOKUP(X118,FCCRateTable!A:C,3,FALSE)*C118)+((VLOOKUP(X118,FCCRateTable!A:C,3,FALSE)/2*D118)))</f>
        <v/>
      </c>
      <c r="P118" s="81" t="str">
        <f t="shared" si="17"/>
        <v/>
      </c>
      <c r="Q118" s="80" t="str">
        <f t="shared" si="18"/>
        <v/>
      </c>
      <c r="R118" s="80" t="str">
        <f t="shared" si="19"/>
        <v/>
      </c>
      <c r="S118" s="81" t="str">
        <f t="shared" si="27"/>
        <v/>
      </c>
      <c r="T118" s="123" t="str">
        <f t="shared" si="28"/>
        <v/>
      </c>
      <c r="U118" s="124" t="str">
        <f t="shared" si="20"/>
        <v/>
      </c>
      <c r="V118" s="95"/>
      <c r="W118" s="15" t="str">
        <f t="shared" si="21"/>
        <v/>
      </c>
      <c r="X118" s="15" t="str">
        <f t="shared" si="22"/>
        <v/>
      </c>
    </row>
    <row r="119" spans="1:24" x14ac:dyDescent="0.25">
      <c r="A119" s="102"/>
      <c r="B119" s="18"/>
      <c r="C119" s="103"/>
      <c r="D119" s="103"/>
      <c r="E119" s="104"/>
      <c r="F119" s="136"/>
      <c r="G119" s="70" t="str">
        <f>IF(ISBLANK(E119),"",VLOOKUP(W119,FCCRateTable!A:C,2,FALSE))</f>
        <v/>
      </c>
      <c r="H119" s="71" t="str">
        <f t="shared" si="23"/>
        <v/>
      </c>
      <c r="I119" s="71" t="str">
        <f t="shared" si="24"/>
        <v/>
      </c>
      <c r="J119" s="71" t="str">
        <f t="shared" si="25"/>
        <v/>
      </c>
      <c r="K119" s="71" t="str">
        <f t="shared" si="15"/>
        <v/>
      </c>
      <c r="L119" s="81" t="str">
        <f t="shared" si="26"/>
        <v/>
      </c>
      <c r="M119" s="79" t="str">
        <f>IF(ISBLANK(E119),"",VLOOKUP(W119,FCCRateTable!A:C,3,FALSE))</f>
        <v/>
      </c>
      <c r="N119" s="80" t="str">
        <f t="shared" si="16"/>
        <v/>
      </c>
      <c r="O119" s="80" t="str">
        <f>IF(ISBLANK(E119),"",(VLOOKUP(X119,FCCRateTable!A:C,3,FALSE)*C119)+((VLOOKUP(X119,FCCRateTable!A:C,3,FALSE)/2*D119)))</f>
        <v/>
      </c>
      <c r="P119" s="81" t="str">
        <f t="shared" si="17"/>
        <v/>
      </c>
      <c r="Q119" s="80" t="str">
        <f t="shared" si="18"/>
        <v/>
      </c>
      <c r="R119" s="80" t="str">
        <f t="shared" si="19"/>
        <v/>
      </c>
      <c r="S119" s="81" t="str">
        <f t="shared" si="27"/>
        <v/>
      </c>
      <c r="T119" s="123" t="str">
        <f t="shared" si="28"/>
        <v/>
      </c>
      <c r="U119" s="124" t="str">
        <f t="shared" si="20"/>
        <v/>
      </c>
      <c r="V119" s="95"/>
      <c r="W119" s="15" t="str">
        <f t="shared" si="21"/>
        <v/>
      </c>
      <c r="X119" s="15" t="str">
        <f t="shared" si="22"/>
        <v/>
      </c>
    </row>
    <row r="120" spans="1:24" x14ac:dyDescent="0.25">
      <c r="A120" s="102"/>
      <c r="B120" s="18"/>
      <c r="C120" s="103"/>
      <c r="D120" s="103"/>
      <c r="E120" s="104"/>
      <c r="F120" s="136"/>
      <c r="G120" s="70" t="str">
        <f>IF(ISBLANK(E120),"",VLOOKUP(W120,FCCRateTable!A:C,2,FALSE))</f>
        <v/>
      </c>
      <c r="H120" s="71" t="str">
        <f t="shared" si="23"/>
        <v/>
      </c>
      <c r="I120" s="71" t="str">
        <f t="shared" si="24"/>
        <v/>
      </c>
      <c r="J120" s="71" t="str">
        <f t="shared" si="25"/>
        <v/>
      </c>
      <c r="K120" s="71" t="str">
        <f t="shared" si="15"/>
        <v/>
      </c>
      <c r="L120" s="81" t="str">
        <f t="shared" si="26"/>
        <v/>
      </c>
      <c r="M120" s="79" t="str">
        <f>IF(ISBLANK(E120),"",VLOOKUP(W120,FCCRateTable!A:C,3,FALSE))</f>
        <v/>
      </c>
      <c r="N120" s="80" t="str">
        <f t="shared" si="16"/>
        <v/>
      </c>
      <c r="O120" s="80" t="str">
        <f>IF(ISBLANK(E120),"",(VLOOKUP(X120,FCCRateTable!A:C,3,FALSE)*C120)+((VLOOKUP(X120,FCCRateTable!A:C,3,FALSE)/2*D120)))</f>
        <v/>
      </c>
      <c r="P120" s="81" t="str">
        <f t="shared" si="17"/>
        <v/>
      </c>
      <c r="Q120" s="80" t="str">
        <f t="shared" si="18"/>
        <v/>
      </c>
      <c r="R120" s="80" t="str">
        <f t="shared" si="19"/>
        <v/>
      </c>
      <c r="S120" s="81" t="str">
        <f t="shared" si="27"/>
        <v/>
      </c>
      <c r="T120" s="123" t="str">
        <f t="shared" si="28"/>
        <v/>
      </c>
      <c r="U120" s="124" t="str">
        <f t="shared" si="20"/>
        <v/>
      </c>
      <c r="V120" s="95"/>
      <c r="W120" s="15" t="str">
        <f t="shared" si="21"/>
        <v/>
      </c>
      <c r="X120" s="15" t="str">
        <f t="shared" si="22"/>
        <v/>
      </c>
    </row>
    <row r="121" spans="1:24" x14ac:dyDescent="0.25">
      <c r="A121" s="102"/>
      <c r="B121" s="18"/>
      <c r="C121" s="103"/>
      <c r="D121" s="103"/>
      <c r="E121" s="104"/>
      <c r="F121" s="136"/>
      <c r="G121" s="70" t="str">
        <f>IF(ISBLANK(E121),"",VLOOKUP(W121,FCCRateTable!A:C,2,FALSE))</f>
        <v/>
      </c>
      <c r="H121" s="71" t="str">
        <f t="shared" si="23"/>
        <v/>
      </c>
      <c r="I121" s="71" t="str">
        <f t="shared" si="24"/>
        <v/>
      </c>
      <c r="J121" s="71" t="str">
        <f t="shared" si="25"/>
        <v/>
      </c>
      <c r="K121" s="71" t="str">
        <f t="shared" si="15"/>
        <v/>
      </c>
      <c r="L121" s="81" t="str">
        <f t="shared" si="26"/>
        <v/>
      </c>
      <c r="M121" s="79" t="str">
        <f>IF(ISBLANK(E121),"",VLOOKUP(W121,FCCRateTable!A:C,3,FALSE))</f>
        <v/>
      </c>
      <c r="N121" s="80" t="str">
        <f t="shared" si="16"/>
        <v/>
      </c>
      <c r="O121" s="80" t="str">
        <f>IF(ISBLANK(E121),"",(VLOOKUP(X121,FCCRateTable!A:C,3,FALSE)*C121)+((VLOOKUP(X121,FCCRateTable!A:C,3,FALSE)/2*D121)))</f>
        <v/>
      </c>
      <c r="P121" s="81" t="str">
        <f t="shared" si="17"/>
        <v/>
      </c>
      <c r="Q121" s="80" t="str">
        <f t="shared" si="18"/>
        <v/>
      </c>
      <c r="R121" s="80" t="str">
        <f t="shared" si="19"/>
        <v/>
      </c>
      <c r="S121" s="81" t="str">
        <f t="shared" si="27"/>
        <v/>
      </c>
      <c r="T121" s="123" t="str">
        <f t="shared" si="28"/>
        <v/>
      </c>
      <c r="U121" s="124" t="str">
        <f t="shared" si="20"/>
        <v/>
      </c>
      <c r="V121" s="95"/>
      <c r="W121" s="15" t="str">
        <f t="shared" si="21"/>
        <v/>
      </c>
      <c r="X121" s="15" t="str">
        <f t="shared" si="22"/>
        <v/>
      </c>
    </row>
    <row r="122" spans="1:24" x14ac:dyDescent="0.25">
      <c r="A122" s="102"/>
      <c r="B122" s="18"/>
      <c r="C122" s="103"/>
      <c r="D122" s="103"/>
      <c r="E122" s="104"/>
      <c r="F122" s="136"/>
      <c r="G122" s="70" t="str">
        <f>IF(ISBLANK(E122),"",VLOOKUP(W122,FCCRateTable!A:C,2,FALSE))</f>
        <v/>
      </c>
      <c r="H122" s="71" t="str">
        <f t="shared" si="23"/>
        <v/>
      </c>
      <c r="I122" s="71" t="str">
        <f t="shared" si="24"/>
        <v/>
      </c>
      <c r="J122" s="71" t="str">
        <f t="shared" si="25"/>
        <v/>
      </c>
      <c r="K122" s="71" t="str">
        <f t="shared" si="15"/>
        <v/>
      </c>
      <c r="L122" s="81" t="str">
        <f t="shared" si="26"/>
        <v/>
      </c>
      <c r="M122" s="79" t="str">
        <f>IF(ISBLANK(E122),"",VLOOKUP(W122,FCCRateTable!A:C,3,FALSE))</f>
        <v/>
      </c>
      <c r="N122" s="80" t="str">
        <f t="shared" si="16"/>
        <v/>
      </c>
      <c r="O122" s="80" t="str">
        <f>IF(ISBLANK(E122),"",(VLOOKUP(X122,FCCRateTable!A:C,3,FALSE)*C122)+((VLOOKUP(X122,FCCRateTable!A:C,3,FALSE)/2*D122)))</f>
        <v/>
      </c>
      <c r="P122" s="81" t="str">
        <f t="shared" si="17"/>
        <v/>
      </c>
      <c r="Q122" s="80" t="str">
        <f t="shared" si="18"/>
        <v/>
      </c>
      <c r="R122" s="80" t="str">
        <f t="shared" si="19"/>
        <v/>
      </c>
      <c r="S122" s="81" t="str">
        <f t="shared" si="27"/>
        <v/>
      </c>
      <c r="T122" s="123" t="str">
        <f t="shared" si="28"/>
        <v/>
      </c>
      <c r="U122" s="124" t="str">
        <f t="shared" si="20"/>
        <v/>
      </c>
      <c r="V122" s="95"/>
      <c r="W122" s="15" t="str">
        <f t="shared" si="21"/>
        <v/>
      </c>
      <c r="X122" s="15" t="str">
        <f t="shared" si="22"/>
        <v/>
      </c>
    </row>
    <row r="123" spans="1:24" x14ac:dyDescent="0.25">
      <c r="A123" s="102"/>
      <c r="B123" s="18"/>
      <c r="C123" s="103"/>
      <c r="D123" s="103"/>
      <c r="E123" s="104"/>
      <c r="F123" s="136"/>
      <c r="G123" s="70" t="str">
        <f>IF(ISBLANK(E123),"",VLOOKUP(W123,FCCRateTable!A:C,2,FALSE))</f>
        <v/>
      </c>
      <c r="H123" s="71" t="str">
        <f t="shared" si="23"/>
        <v/>
      </c>
      <c r="I123" s="71" t="str">
        <f t="shared" si="24"/>
        <v/>
      </c>
      <c r="J123" s="71" t="str">
        <f t="shared" si="25"/>
        <v/>
      </c>
      <c r="K123" s="71" t="str">
        <f t="shared" si="15"/>
        <v/>
      </c>
      <c r="L123" s="81" t="str">
        <f t="shared" si="26"/>
        <v/>
      </c>
      <c r="M123" s="79" t="str">
        <f>IF(ISBLANK(E123),"",VLOOKUP(W123,FCCRateTable!A:C,3,FALSE))</f>
        <v/>
      </c>
      <c r="N123" s="80" t="str">
        <f t="shared" si="16"/>
        <v/>
      </c>
      <c r="O123" s="80" t="str">
        <f>IF(ISBLANK(E123),"",(VLOOKUP(X123,FCCRateTable!A:C,3,FALSE)*C123)+((VLOOKUP(X123,FCCRateTable!A:C,3,FALSE)/2*D123)))</f>
        <v/>
      </c>
      <c r="P123" s="81" t="str">
        <f t="shared" si="17"/>
        <v/>
      </c>
      <c r="Q123" s="80" t="str">
        <f t="shared" si="18"/>
        <v/>
      </c>
      <c r="R123" s="80" t="str">
        <f t="shared" si="19"/>
        <v/>
      </c>
      <c r="S123" s="81" t="str">
        <f t="shared" si="27"/>
        <v/>
      </c>
      <c r="T123" s="123" t="str">
        <f t="shared" si="28"/>
        <v/>
      </c>
      <c r="U123" s="124" t="str">
        <f t="shared" si="20"/>
        <v/>
      </c>
      <c r="V123" s="95"/>
      <c r="W123" s="15" t="str">
        <f t="shared" si="21"/>
        <v/>
      </c>
      <c r="X123" s="15" t="str">
        <f t="shared" si="22"/>
        <v/>
      </c>
    </row>
    <row r="124" spans="1:24" x14ac:dyDescent="0.25">
      <c r="A124" s="102"/>
      <c r="B124" s="18"/>
      <c r="C124" s="103"/>
      <c r="D124" s="103"/>
      <c r="E124" s="104"/>
      <c r="F124" s="136"/>
      <c r="G124" s="70" t="str">
        <f>IF(ISBLANK(E124),"",VLOOKUP(W124,FCCRateTable!A:C,2,FALSE))</f>
        <v/>
      </c>
      <c r="H124" s="71" t="str">
        <f t="shared" si="23"/>
        <v/>
      </c>
      <c r="I124" s="71" t="str">
        <f t="shared" si="24"/>
        <v/>
      </c>
      <c r="J124" s="71" t="str">
        <f t="shared" si="25"/>
        <v/>
      </c>
      <c r="K124" s="71" t="str">
        <f t="shared" si="15"/>
        <v/>
      </c>
      <c r="L124" s="81" t="str">
        <f t="shared" si="26"/>
        <v/>
      </c>
      <c r="M124" s="79" t="str">
        <f>IF(ISBLANK(E124),"",VLOOKUP(W124,FCCRateTable!A:C,3,FALSE))</f>
        <v/>
      </c>
      <c r="N124" s="80" t="str">
        <f t="shared" si="16"/>
        <v/>
      </c>
      <c r="O124" s="80" t="str">
        <f>IF(ISBLANK(E124),"",(VLOOKUP(X124,FCCRateTable!A:C,3,FALSE)*C124)+((VLOOKUP(X124,FCCRateTable!A:C,3,FALSE)/2*D124)))</f>
        <v/>
      </c>
      <c r="P124" s="81" t="str">
        <f t="shared" si="17"/>
        <v/>
      </c>
      <c r="Q124" s="80" t="str">
        <f t="shared" si="18"/>
        <v/>
      </c>
      <c r="R124" s="80" t="str">
        <f t="shared" si="19"/>
        <v/>
      </c>
      <c r="S124" s="81" t="str">
        <f t="shared" si="27"/>
        <v/>
      </c>
      <c r="T124" s="123" t="str">
        <f t="shared" si="28"/>
        <v/>
      </c>
      <c r="U124" s="124" t="str">
        <f t="shared" si="20"/>
        <v/>
      </c>
      <c r="V124" s="95"/>
      <c r="W124" s="15" t="str">
        <f t="shared" si="21"/>
        <v/>
      </c>
      <c r="X124" s="15" t="str">
        <f t="shared" si="22"/>
        <v/>
      </c>
    </row>
    <row r="125" spans="1:24" x14ac:dyDescent="0.25">
      <c r="A125" s="102"/>
      <c r="B125" s="18"/>
      <c r="C125" s="103"/>
      <c r="D125" s="103"/>
      <c r="E125" s="104"/>
      <c r="F125" s="136"/>
      <c r="G125" s="70" t="str">
        <f>IF(ISBLANK(E125),"",VLOOKUP(W125,FCCRateTable!A:C,2,FALSE))</f>
        <v/>
      </c>
      <c r="H125" s="71" t="str">
        <f t="shared" si="23"/>
        <v/>
      </c>
      <c r="I125" s="71" t="str">
        <f t="shared" si="24"/>
        <v/>
      </c>
      <c r="J125" s="71" t="str">
        <f t="shared" si="25"/>
        <v/>
      </c>
      <c r="K125" s="71" t="str">
        <f t="shared" ref="K125:K188" si="29">IF(ISBLANK(E125),"",(I125+J125))</f>
        <v/>
      </c>
      <c r="L125" s="81" t="str">
        <f t="shared" si="26"/>
        <v/>
      </c>
      <c r="M125" s="79" t="str">
        <f>IF(ISBLANK(E125),"",VLOOKUP(W125,FCCRateTable!A:C,3,FALSE))</f>
        <v/>
      </c>
      <c r="N125" s="80" t="str">
        <f t="shared" si="16"/>
        <v/>
      </c>
      <c r="O125" s="80" t="str">
        <f>IF(ISBLANK(E125),"",(VLOOKUP(X125,FCCRateTable!A:C,3,FALSE)*C125)+((VLOOKUP(X125,FCCRateTable!A:C,3,FALSE)/2*D125)))</f>
        <v/>
      </c>
      <c r="P125" s="81" t="str">
        <f t="shared" si="17"/>
        <v/>
      </c>
      <c r="Q125" s="80" t="str">
        <f t="shared" si="18"/>
        <v/>
      </c>
      <c r="R125" s="80" t="str">
        <f t="shared" si="19"/>
        <v/>
      </c>
      <c r="S125" s="81" t="str">
        <f t="shared" si="27"/>
        <v/>
      </c>
      <c r="T125" s="123" t="str">
        <f t="shared" si="28"/>
        <v/>
      </c>
      <c r="U125" s="124" t="str">
        <f t="shared" si="20"/>
        <v/>
      </c>
      <c r="V125" s="95"/>
      <c r="W125" s="15" t="str">
        <f t="shared" si="21"/>
        <v/>
      </c>
      <c r="X125" s="15" t="str">
        <f t="shared" si="22"/>
        <v/>
      </c>
    </row>
    <row r="126" spans="1:24" x14ac:dyDescent="0.25">
      <c r="A126" s="102"/>
      <c r="B126" s="18"/>
      <c r="C126" s="103"/>
      <c r="D126" s="103"/>
      <c r="E126" s="104"/>
      <c r="F126" s="136"/>
      <c r="G126" s="70" t="str">
        <f>IF(ISBLANK(E126),"",VLOOKUP(W126,FCCRateTable!A:C,2,FALSE))</f>
        <v/>
      </c>
      <c r="H126" s="71" t="str">
        <f t="shared" si="23"/>
        <v/>
      </c>
      <c r="I126" s="71" t="str">
        <f t="shared" si="24"/>
        <v/>
      </c>
      <c r="J126" s="71" t="str">
        <f t="shared" si="25"/>
        <v/>
      </c>
      <c r="K126" s="71" t="str">
        <f t="shared" si="29"/>
        <v/>
      </c>
      <c r="L126" s="81" t="str">
        <f t="shared" si="26"/>
        <v/>
      </c>
      <c r="M126" s="79" t="str">
        <f>IF(ISBLANK(E126),"",VLOOKUP(W126,FCCRateTable!A:C,3,FALSE))</f>
        <v/>
      </c>
      <c r="N126" s="80" t="str">
        <f t="shared" si="16"/>
        <v/>
      </c>
      <c r="O126" s="80" t="str">
        <f>IF(ISBLANK(E126),"",(VLOOKUP(X126,FCCRateTable!A:C,3,FALSE)*C126)+((VLOOKUP(X126,FCCRateTable!A:C,3,FALSE)/2*D126)))</f>
        <v/>
      </c>
      <c r="P126" s="81" t="str">
        <f t="shared" si="17"/>
        <v/>
      </c>
      <c r="Q126" s="80" t="str">
        <f t="shared" si="18"/>
        <v/>
      </c>
      <c r="R126" s="80" t="str">
        <f t="shared" si="19"/>
        <v/>
      </c>
      <c r="S126" s="81" t="str">
        <f t="shared" si="27"/>
        <v/>
      </c>
      <c r="T126" s="123" t="str">
        <f t="shared" si="28"/>
        <v/>
      </c>
      <c r="U126" s="124" t="str">
        <f t="shared" si="20"/>
        <v/>
      </c>
      <c r="V126" s="95"/>
      <c r="W126" s="15" t="str">
        <f t="shared" si="21"/>
        <v/>
      </c>
      <c r="X126" s="15" t="str">
        <f t="shared" si="22"/>
        <v/>
      </c>
    </row>
    <row r="127" spans="1:24" x14ac:dyDescent="0.25">
      <c r="A127" s="102"/>
      <c r="B127" s="18"/>
      <c r="C127" s="103"/>
      <c r="D127" s="103"/>
      <c r="E127" s="104"/>
      <c r="F127" s="136"/>
      <c r="G127" s="70" t="str">
        <f>IF(ISBLANK(E127),"",VLOOKUP(W127,FCCRateTable!A:C,2,FALSE))</f>
        <v/>
      </c>
      <c r="H127" s="71" t="str">
        <f t="shared" si="23"/>
        <v/>
      </c>
      <c r="I127" s="71" t="str">
        <f t="shared" si="24"/>
        <v/>
      </c>
      <c r="J127" s="71" t="str">
        <f t="shared" si="25"/>
        <v/>
      </c>
      <c r="K127" s="71" t="str">
        <f t="shared" si="29"/>
        <v/>
      </c>
      <c r="L127" s="81" t="str">
        <f t="shared" si="26"/>
        <v/>
      </c>
      <c r="M127" s="79" t="str">
        <f>IF(ISBLANK(E127),"",VLOOKUP(W127,FCCRateTable!A:C,3,FALSE))</f>
        <v/>
      </c>
      <c r="N127" s="80" t="str">
        <f t="shared" si="16"/>
        <v/>
      </c>
      <c r="O127" s="80" t="str">
        <f>IF(ISBLANK(E127),"",(VLOOKUP(X127,FCCRateTable!A:C,3,FALSE)*C127)+((VLOOKUP(X127,FCCRateTable!A:C,3,FALSE)/2*D127)))</f>
        <v/>
      </c>
      <c r="P127" s="81" t="str">
        <f t="shared" si="17"/>
        <v/>
      </c>
      <c r="Q127" s="80" t="str">
        <f t="shared" si="18"/>
        <v/>
      </c>
      <c r="R127" s="80" t="str">
        <f t="shared" si="19"/>
        <v/>
      </c>
      <c r="S127" s="81" t="str">
        <f t="shared" si="27"/>
        <v/>
      </c>
      <c r="T127" s="123" t="str">
        <f t="shared" si="28"/>
        <v/>
      </c>
      <c r="U127" s="124" t="str">
        <f t="shared" si="20"/>
        <v/>
      </c>
      <c r="V127" s="95"/>
      <c r="W127" s="15" t="str">
        <f t="shared" si="21"/>
        <v/>
      </c>
      <c r="X127" s="15" t="str">
        <f t="shared" si="22"/>
        <v/>
      </c>
    </row>
    <row r="128" spans="1:24" x14ac:dyDescent="0.25">
      <c r="A128" s="102"/>
      <c r="B128" s="18"/>
      <c r="C128" s="103"/>
      <c r="D128" s="103"/>
      <c r="E128" s="104"/>
      <c r="F128" s="136"/>
      <c r="G128" s="70" t="str">
        <f>IF(ISBLANK(E128),"",VLOOKUP(W128,FCCRateTable!A:C,2,FALSE))</f>
        <v/>
      </c>
      <c r="H128" s="71" t="str">
        <f t="shared" si="23"/>
        <v/>
      </c>
      <c r="I128" s="71" t="str">
        <f t="shared" si="24"/>
        <v/>
      </c>
      <c r="J128" s="71" t="str">
        <f t="shared" si="25"/>
        <v/>
      </c>
      <c r="K128" s="71" t="str">
        <f t="shared" si="29"/>
        <v/>
      </c>
      <c r="L128" s="81" t="str">
        <f t="shared" si="26"/>
        <v/>
      </c>
      <c r="M128" s="79" t="str">
        <f>IF(ISBLANK(E128),"",VLOOKUP(W128,FCCRateTable!A:C,3,FALSE))</f>
        <v/>
      </c>
      <c r="N128" s="80" t="str">
        <f t="shared" si="16"/>
        <v/>
      </c>
      <c r="O128" s="80" t="str">
        <f>IF(ISBLANK(E128),"",(VLOOKUP(X128,FCCRateTable!A:C,3,FALSE)*C128)+((VLOOKUP(X128,FCCRateTable!A:C,3,FALSE)/2*D128)))</f>
        <v/>
      </c>
      <c r="P128" s="81" t="str">
        <f t="shared" si="17"/>
        <v/>
      </c>
      <c r="Q128" s="80" t="str">
        <f t="shared" si="18"/>
        <v/>
      </c>
      <c r="R128" s="80" t="str">
        <f t="shared" si="19"/>
        <v/>
      </c>
      <c r="S128" s="81" t="str">
        <f t="shared" si="27"/>
        <v/>
      </c>
      <c r="T128" s="123" t="str">
        <f t="shared" si="28"/>
        <v/>
      </c>
      <c r="U128" s="124" t="str">
        <f t="shared" si="20"/>
        <v/>
      </c>
      <c r="V128" s="95"/>
      <c r="W128" s="15" t="str">
        <f t="shared" si="21"/>
        <v/>
      </c>
      <c r="X128" s="15" t="str">
        <f t="shared" si="22"/>
        <v/>
      </c>
    </row>
    <row r="129" spans="1:24" x14ac:dyDescent="0.25">
      <c r="A129" s="102"/>
      <c r="B129" s="18"/>
      <c r="C129" s="103"/>
      <c r="D129" s="103"/>
      <c r="E129" s="104"/>
      <c r="F129" s="136"/>
      <c r="G129" s="70" t="str">
        <f>IF(ISBLANK(E129),"",VLOOKUP(W129,FCCRateTable!A:C,2,FALSE))</f>
        <v/>
      </c>
      <c r="H129" s="71" t="str">
        <f t="shared" si="23"/>
        <v/>
      </c>
      <c r="I129" s="71" t="str">
        <f t="shared" si="24"/>
        <v/>
      </c>
      <c r="J129" s="71" t="str">
        <f t="shared" si="25"/>
        <v/>
      </c>
      <c r="K129" s="71" t="str">
        <f t="shared" si="29"/>
        <v/>
      </c>
      <c r="L129" s="81" t="str">
        <f t="shared" si="26"/>
        <v/>
      </c>
      <c r="M129" s="79" t="str">
        <f>IF(ISBLANK(E129),"",VLOOKUP(W129,FCCRateTable!A:C,3,FALSE))</f>
        <v/>
      </c>
      <c r="N129" s="80" t="str">
        <f t="shared" si="16"/>
        <v/>
      </c>
      <c r="O129" s="80" t="str">
        <f>IF(ISBLANK(E129),"",(VLOOKUP(X129,FCCRateTable!A:C,3,FALSE)*C129)+((VLOOKUP(X129,FCCRateTable!A:C,3,FALSE)/2*D129)))</f>
        <v/>
      </c>
      <c r="P129" s="81" t="str">
        <f t="shared" si="17"/>
        <v/>
      </c>
      <c r="Q129" s="80" t="str">
        <f t="shared" si="18"/>
        <v/>
      </c>
      <c r="R129" s="80" t="str">
        <f t="shared" si="19"/>
        <v/>
      </c>
      <c r="S129" s="81" t="str">
        <f t="shared" si="27"/>
        <v/>
      </c>
      <c r="T129" s="123" t="str">
        <f t="shared" si="28"/>
        <v/>
      </c>
      <c r="U129" s="124" t="str">
        <f t="shared" si="20"/>
        <v/>
      </c>
      <c r="V129" s="95"/>
      <c r="W129" s="15" t="str">
        <f t="shared" si="21"/>
        <v/>
      </c>
      <c r="X129" s="15" t="str">
        <f t="shared" si="22"/>
        <v/>
      </c>
    </row>
    <row r="130" spans="1:24" x14ac:dyDescent="0.25">
      <c r="A130" s="102"/>
      <c r="B130" s="18"/>
      <c r="C130" s="103"/>
      <c r="D130" s="103"/>
      <c r="E130" s="104"/>
      <c r="F130" s="136"/>
      <c r="G130" s="70" t="str">
        <f>IF(ISBLANK(E130),"",VLOOKUP(W130,FCCRateTable!A:C,2,FALSE))</f>
        <v/>
      </c>
      <c r="H130" s="71" t="str">
        <f t="shared" si="23"/>
        <v/>
      </c>
      <c r="I130" s="71" t="str">
        <f t="shared" si="24"/>
        <v/>
      </c>
      <c r="J130" s="71" t="str">
        <f t="shared" si="25"/>
        <v/>
      </c>
      <c r="K130" s="71" t="str">
        <f t="shared" si="29"/>
        <v/>
      </c>
      <c r="L130" s="81" t="str">
        <f t="shared" si="26"/>
        <v/>
      </c>
      <c r="M130" s="79" t="str">
        <f>IF(ISBLANK(E130),"",VLOOKUP(W130,FCCRateTable!A:C,3,FALSE))</f>
        <v/>
      </c>
      <c r="N130" s="80" t="str">
        <f t="shared" si="16"/>
        <v/>
      </c>
      <c r="O130" s="80" t="str">
        <f>IF(ISBLANK(E130),"",(VLOOKUP(X130,FCCRateTable!A:C,3,FALSE)*C130)+((VLOOKUP(X130,FCCRateTable!A:C,3,FALSE)/2*D130)))</f>
        <v/>
      </c>
      <c r="P130" s="81" t="str">
        <f t="shared" si="17"/>
        <v/>
      </c>
      <c r="Q130" s="80" t="str">
        <f t="shared" si="18"/>
        <v/>
      </c>
      <c r="R130" s="80" t="str">
        <f t="shared" si="19"/>
        <v/>
      </c>
      <c r="S130" s="81" t="str">
        <f t="shared" si="27"/>
        <v/>
      </c>
      <c r="T130" s="123" t="str">
        <f t="shared" si="28"/>
        <v/>
      </c>
      <c r="U130" s="124" t="str">
        <f t="shared" si="20"/>
        <v/>
      </c>
      <c r="V130" s="95"/>
      <c r="W130" s="15" t="str">
        <f t="shared" si="21"/>
        <v/>
      </c>
      <c r="X130" s="15" t="str">
        <f t="shared" si="22"/>
        <v/>
      </c>
    </row>
    <row r="131" spans="1:24" x14ac:dyDescent="0.25">
      <c r="A131" s="102"/>
      <c r="B131" s="18"/>
      <c r="C131" s="103"/>
      <c r="D131" s="103"/>
      <c r="E131" s="104"/>
      <c r="F131" s="136"/>
      <c r="G131" s="70" t="str">
        <f>IF(ISBLANK(E131),"",VLOOKUP(W131,FCCRateTable!A:C,2,FALSE))</f>
        <v/>
      </c>
      <c r="H131" s="71" t="str">
        <f t="shared" si="23"/>
        <v/>
      </c>
      <c r="I131" s="71" t="str">
        <f t="shared" si="24"/>
        <v/>
      </c>
      <c r="J131" s="71" t="str">
        <f t="shared" si="25"/>
        <v/>
      </c>
      <c r="K131" s="71" t="str">
        <f t="shared" si="29"/>
        <v/>
      </c>
      <c r="L131" s="81" t="str">
        <f t="shared" si="26"/>
        <v/>
      </c>
      <c r="M131" s="79" t="str">
        <f>IF(ISBLANK(E131),"",VLOOKUP(W131,FCCRateTable!A:C,3,FALSE))</f>
        <v/>
      </c>
      <c r="N131" s="80" t="str">
        <f t="shared" si="16"/>
        <v/>
      </c>
      <c r="O131" s="80" t="str">
        <f>IF(ISBLANK(E131),"",(VLOOKUP(X131,FCCRateTable!A:C,3,FALSE)*C131)+((VLOOKUP(X131,FCCRateTable!A:C,3,FALSE)/2*D131)))</f>
        <v/>
      </c>
      <c r="P131" s="81" t="str">
        <f t="shared" si="17"/>
        <v/>
      </c>
      <c r="Q131" s="80" t="str">
        <f t="shared" si="18"/>
        <v/>
      </c>
      <c r="R131" s="80" t="str">
        <f t="shared" si="19"/>
        <v/>
      </c>
      <c r="S131" s="81" t="str">
        <f t="shared" si="27"/>
        <v/>
      </c>
      <c r="T131" s="123" t="str">
        <f t="shared" si="28"/>
        <v/>
      </c>
      <c r="U131" s="124" t="str">
        <f t="shared" si="20"/>
        <v/>
      </c>
      <c r="V131" s="95"/>
      <c r="W131" s="15" t="str">
        <f t="shared" si="21"/>
        <v/>
      </c>
      <c r="X131" s="15" t="str">
        <f t="shared" si="22"/>
        <v/>
      </c>
    </row>
    <row r="132" spans="1:24" x14ac:dyDescent="0.25">
      <c r="A132" s="102"/>
      <c r="B132" s="18"/>
      <c r="C132" s="103"/>
      <c r="D132" s="103"/>
      <c r="E132" s="104"/>
      <c r="F132" s="136"/>
      <c r="G132" s="70" t="str">
        <f>IF(ISBLANK(E132),"",VLOOKUP(W132,FCCRateTable!A:C,2,FALSE))</f>
        <v/>
      </c>
      <c r="H132" s="71" t="str">
        <f t="shared" si="23"/>
        <v/>
      </c>
      <c r="I132" s="71" t="str">
        <f t="shared" si="24"/>
        <v/>
      </c>
      <c r="J132" s="71" t="str">
        <f t="shared" si="25"/>
        <v/>
      </c>
      <c r="K132" s="71" t="str">
        <f t="shared" si="29"/>
        <v/>
      </c>
      <c r="L132" s="81" t="str">
        <f t="shared" si="26"/>
        <v/>
      </c>
      <c r="M132" s="79" t="str">
        <f>IF(ISBLANK(E132),"",VLOOKUP(W132,FCCRateTable!A:C,3,FALSE))</f>
        <v/>
      </c>
      <c r="N132" s="80" t="str">
        <f t="shared" si="16"/>
        <v/>
      </c>
      <c r="O132" s="80" t="str">
        <f>IF(ISBLANK(E132),"",(VLOOKUP(X132,FCCRateTable!A:C,3,FALSE)*C132)+((VLOOKUP(X132,FCCRateTable!A:C,3,FALSE)/2*D132)))</f>
        <v/>
      </c>
      <c r="P132" s="81" t="str">
        <f t="shared" si="17"/>
        <v/>
      </c>
      <c r="Q132" s="80" t="str">
        <f t="shared" si="18"/>
        <v/>
      </c>
      <c r="R132" s="80" t="str">
        <f t="shared" si="19"/>
        <v/>
      </c>
      <c r="S132" s="81" t="str">
        <f t="shared" si="27"/>
        <v/>
      </c>
      <c r="T132" s="123" t="str">
        <f t="shared" si="28"/>
        <v/>
      </c>
      <c r="U132" s="124" t="str">
        <f t="shared" si="20"/>
        <v/>
      </c>
      <c r="V132" s="95"/>
      <c r="W132" s="15" t="str">
        <f t="shared" si="21"/>
        <v/>
      </c>
      <c r="X132" s="15" t="str">
        <f t="shared" si="22"/>
        <v/>
      </c>
    </row>
    <row r="133" spans="1:24" x14ac:dyDescent="0.25">
      <c r="A133" s="102"/>
      <c r="B133" s="18"/>
      <c r="C133" s="103"/>
      <c r="D133" s="103"/>
      <c r="E133" s="104"/>
      <c r="F133" s="136"/>
      <c r="G133" s="70" t="str">
        <f>IF(ISBLANK(E133),"",VLOOKUP(W133,FCCRateTable!A:C,2,FALSE))</f>
        <v/>
      </c>
      <c r="H133" s="71" t="str">
        <f t="shared" si="23"/>
        <v/>
      </c>
      <c r="I133" s="71" t="str">
        <f t="shared" si="24"/>
        <v/>
      </c>
      <c r="J133" s="71" t="str">
        <f t="shared" si="25"/>
        <v/>
      </c>
      <c r="K133" s="71" t="str">
        <f t="shared" si="29"/>
        <v/>
      </c>
      <c r="L133" s="81" t="str">
        <f t="shared" si="26"/>
        <v/>
      </c>
      <c r="M133" s="79" t="str">
        <f>IF(ISBLANK(E133),"",VLOOKUP(W133,FCCRateTable!A:C,3,FALSE))</f>
        <v/>
      </c>
      <c r="N133" s="80" t="str">
        <f t="shared" si="16"/>
        <v/>
      </c>
      <c r="O133" s="80" t="str">
        <f>IF(ISBLANK(E133),"",(VLOOKUP(X133,FCCRateTable!A:C,3,FALSE)*C133)+((VLOOKUP(X133,FCCRateTable!A:C,3,FALSE)/2*D133)))</f>
        <v/>
      </c>
      <c r="P133" s="81" t="str">
        <f t="shared" si="17"/>
        <v/>
      </c>
      <c r="Q133" s="80" t="str">
        <f t="shared" si="18"/>
        <v/>
      </c>
      <c r="R133" s="80" t="str">
        <f t="shared" si="19"/>
        <v/>
      </c>
      <c r="S133" s="81" t="str">
        <f t="shared" si="27"/>
        <v/>
      </c>
      <c r="T133" s="123" t="str">
        <f t="shared" si="28"/>
        <v/>
      </c>
      <c r="U133" s="124" t="str">
        <f t="shared" si="20"/>
        <v/>
      </c>
      <c r="V133" s="95"/>
      <c r="W133" s="15" t="str">
        <f t="shared" si="21"/>
        <v/>
      </c>
      <c r="X133" s="15" t="str">
        <f t="shared" si="22"/>
        <v/>
      </c>
    </row>
    <row r="134" spans="1:24" x14ac:dyDescent="0.25">
      <c r="A134" s="102"/>
      <c r="B134" s="18"/>
      <c r="C134" s="103"/>
      <c r="D134" s="103"/>
      <c r="E134" s="104"/>
      <c r="F134" s="136"/>
      <c r="G134" s="70" t="str">
        <f>IF(ISBLANK(E134),"",VLOOKUP(W134,FCCRateTable!A:C,2,FALSE))</f>
        <v/>
      </c>
      <c r="H134" s="71" t="str">
        <f t="shared" si="23"/>
        <v/>
      </c>
      <c r="I134" s="71" t="str">
        <f t="shared" si="24"/>
        <v/>
      </c>
      <c r="J134" s="71" t="str">
        <f t="shared" si="25"/>
        <v/>
      </c>
      <c r="K134" s="71" t="str">
        <f t="shared" si="29"/>
        <v/>
      </c>
      <c r="L134" s="81" t="str">
        <f t="shared" si="26"/>
        <v/>
      </c>
      <c r="M134" s="79" t="str">
        <f>IF(ISBLANK(E134),"",VLOOKUP(W134,FCCRateTable!A:C,3,FALSE))</f>
        <v/>
      </c>
      <c r="N134" s="80" t="str">
        <f t="shared" si="16"/>
        <v/>
      </c>
      <c r="O134" s="80" t="str">
        <f>IF(ISBLANK(E134),"",(VLOOKUP(X134,FCCRateTable!A:C,3,FALSE)*C134)+((VLOOKUP(X134,FCCRateTable!A:C,3,FALSE)/2*D134)))</f>
        <v/>
      </c>
      <c r="P134" s="81" t="str">
        <f t="shared" si="17"/>
        <v/>
      </c>
      <c r="Q134" s="80" t="str">
        <f t="shared" si="18"/>
        <v/>
      </c>
      <c r="R134" s="80" t="str">
        <f t="shared" si="19"/>
        <v/>
      </c>
      <c r="S134" s="81" t="str">
        <f t="shared" si="27"/>
        <v/>
      </c>
      <c r="T134" s="123" t="str">
        <f t="shared" si="28"/>
        <v/>
      </c>
      <c r="U134" s="124" t="str">
        <f t="shared" si="20"/>
        <v/>
      </c>
      <c r="V134" s="95"/>
      <c r="W134" s="15" t="str">
        <f t="shared" si="21"/>
        <v/>
      </c>
      <c r="X134" s="15" t="str">
        <f t="shared" si="22"/>
        <v/>
      </c>
    </row>
    <row r="135" spans="1:24" x14ac:dyDescent="0.25">
      <c r="A135" s="102"/>
      <c r="B135" s="18"/>
      <c r="C135" s="103"/>
      <c r="D135" s="103"/>
      <c r="E135" s="104"/>
      <c r="F135" s="136"/>
      <c r="G135" s="70" t="str">
        <f>IF(ISBLANK(E135),"",VLOOKUP(W135,FCCRateTable!A:C,2,FALSE))</f>
        <v/>
      </c>
      <c r="H135" s="71" t="str">
        <f t="shared" si="23"/>
        <v/>
      </c>
      <c r="I135" s="71" t="str">
        <f t="shared" si="24"/>
        <v/>
      </c>
      <c r="J135" s="71" t="str">
        <f t="shared" si="25"/>
        <v/>
      </c>
      <c r="K135" s="71" t="str">
        <f t="shared" si="29"/>
        <v/>
      </c>
      <c r="L135" s="81" t="str">
        <f t="shared" si="26"/>
        <v/>
      </c>
      <c r="M135" s="79" t="str">
        <f>IF(ISBLANK(E135),"",VLOOKUP(W135,FCCRateTable!A:C,3,FALSE))</f>
        <v/>
      </c>
      <c r="N135" s="80" t="str">
        <f t="shared" si="16"/>
        <v/>
      </c>
      <c r="O135" s="80" t="str">
        <f>IF(ISBLANK(E135),"",(VLOOKUP(X135,FCCRateTable!A:C,3,FALSE)*C135)+((VLOOKUP(X135,FCCRateTable!A:C,3,FALSE)/2*D135)))</f>
        <v/>
      </c>
      <c r="P135" s="81" t="str">
        <f t="shared" si="17"/>
        <v/>
      </c>
      <c r="Q135" s="80" t="str">
        <f t="shared" si="18"/>
        <v/>
      </c>
      <c r="R135" s="80" t="str">
        <f t="shared" si="19"/>
        <v/>
      </c>
      <c r="S135" s="81" t="str">
        <f t="shared" si="27"/>
        <v/>
      </c>
      <c r="T135" s="123" t="str">
        <f t="shared" si="28"/>
        <v/>
      </c>
      <c r="U135" s="124" t="str">
        <f t="shared" si="20"/>
        <v/>
      </c>
      <c r="V135" s="95"/>
      <c r="W135" s="15" t="str">
        <f t="shared" si="21"/>
        <v/>
      </c>
      <c r="X135" s="15" t="str">
        <f t="shared" si="22"/>
        <v/>
      </c>
    </row>
    <row r="136" spans="1:24" x14ac:dyDescent="0.25">
      <c r="A136" s="102"/>
      <c r="B136" s="18"/>
      <c r="C136" s="103"/>
      <c r="D136" s="103"/>
      <c r="E136" s="104"/>
      <c r="F136" s="136"/>
      <c r="G136" s="70" t="str">
        <f>IF(ISBLANK(E136),"",VLOOKUP(W136,FCCRateTable!A:C,2,FALSE))</f>
        <v/>
      </c>
      <c r="H136" s="71" t="str">
        <f t="shared" si="23"/>
        <v/>
      </c>
      <c r="I136" s="71" t="str">
        <f t="shared" si="24"/>
        <v/>
      </c>
      <c r="J136" s="71" t="str">
        <f t="shared" si="25"/>
        <v/>
      </c>
      <c r="K136" s="71" t="str">
        <f t="shared" si="29"/>
        <v/>
      </c>
      <c r="L136" s="81" t="str">
        <f t="shared" si="26"/>
        <v/>
      </c>
      <c r="M136" s="79" t="str">
        <f>IF(ISBLANK(E136),"",VLOOKUP(W136,FCCRateTable!A:C,3,FALSE))</f>
        <v/>
      </c>
      <c r="N136" s="80" t="str">
        <f t="shared" si="16"/>
        <v/>
      </c>
      <c r="O136" s="80" t="str">
        <f>IF(ISBLANK(E136),"",(VLOOKUP(X136,FCCRateTable!A:C,3,FALSE)*C136)+((VLOOKUP(X136,FCCRateTable!A:C,3,FALSE)/2*D136)))</f>
        <v/>
      </c>
      <c r="P136" s="81" t="str">
        <f t="shared" si="17"/>
        <v/>
      </c>
      <c r="Q136" s="80" t="str">
        <f t="shared" si="18"/>
        <v/>
      </c>
      <c r="R136" s="80" t="str">
        <f t="shared" si="19"/>
        <v/>
      </c>
      <c r="S136" s="81" t="str">
        <f t="shared" si="27"/>
        <v/>
      </c>
      <c r="T136" s="123" t="str">
        <f t="shared" si="28"/>
        <v/>
      </c>
      <c r="U136" s="124" t="str">
        <f t="shared" si="20"/>
        <v/>
      </c>
      <c r="V136" s="95"/>
      <c r="W136" s="15" t="str">
        <f t="shared" si="21"/>
        <v/>
      </c>
      <c r="X136" s="15" t="str">
        <f t="shared" si="22"/>
        <v/>
      </c>
    </row>
    <row r="137" spans="1:24" x14ac:dyDescent="0.25">
      <c r="A137" s="102"/>
      <c r="B137" s="18"/>
      <c r="C137" s="103"/>
      <c r="D137" s="103"/>
      <c r="E137" s="104"/>
      <c r="F137" s="136"/>
      <c r="G137" s="70" t="str">
        <f>IF(ISBLANK(E137),"",VLOOKUP(W137,FCCRateTable!A:C,2,FALSE))</f>
        <v/>
      </c>
      <c r="H137" s="71" t="str">
        <f t="shared" si="23"/>
        <v/>
      </c>
      <c r="I137" s="71" t="str">
        <f t="shared" si="24"/>
        <v/>
      </c>
      <c r="J137" s="71" t="str">
        <f t="shared" si="25"/>
        <v/>
      </c>
      <c r="K137" s="71" t="str">
        <f t="shared" si="29"/>
        <v/>
      </c>
      <c r="L137" s="81" t="str">
        <f t="shared" si="26"/>
        <v/>
      </c>
      <c r="M137" s="79" t="str">
        <f>IF(ISBLANK(E137),"",VLOOKUP(W137,FCCRateTable!A:C,3,FALSE))</f>
        <v/>
      </c>
      <c r="N137" s="80" t="str">
        <f t="shared" si="16"/>
        <v/>
      </c>
      <c r="O137" s="80" t="str">
        <f>IF(ISBLANK(E137),"",(VLOOKUP(X137,FCCRateTable!A:C,3,FALSE)*C137)+((VLOOKUP(X137,FCCRateTable!A:C,3,FALSE)/2*D137)))</f>
        <v/>
      </c>
      <c r="P137" s="81" t="str">
        <f t="shared" si="17"/>
        <v/>
      </c>
      <c r="Q137" s="80" t="str">
        <f t="shared" si="18"/>
        <v/>
      </c>
      <c r="R137" s="80" t="str">
        <f t="shared" si="19"/>
        <v/>
      </c>
      <c r="S137" s="81" t="str">
        <f t="shared" si="27"/>
        <v/>
      </c>
      <c r="T137" s="123" t="str">
        <f t="shared" si="28"/>
        <v/>
      </c>
      <c r="U137" s="124" t="str">
        <f t="shared" si="20"/>
        <v/>
      </c>
      <c r="V137" s="95"/>
      <c r="W137" s="15" t="str">
        <f t="shared" si="21"/>
        <v/>
      </c>
      <c r="X137" s="15" t="str">
        <f t="shared" si="22"/>
        <v/>
      </c>
    </row>
    <row r="138" spans="1:24" x14ac:dyDescent="0.25">
      <c r="A138" s="102"/>
      <c r="B138" s="18"/>
      <c r="C138" s="103"/>
      <c r="D138" s="103"/>
      <c r="E138" s="104"/>
      <c r="F138" s="136"/>
      <c r="G138" s="70" t="str">
        <f>IF(ISBLANK(E138),"",VLOOKUP(W138,FCCRateTable!A:C,2,FALSE))</f>
        <v/>
      </c>
      <c r="H138" s="71" t="str">
        <f t="shared" si="23"/>
        <v/>
      </c>
      <c r="I138" s="71" t="str">
        <f t="shared" si="24"/>
        <v/>
      </c>
      <c r="J138" s="71" t="str">
        <f t="shared" si="25"/>
        <v/>
      </c>
      <c r="K138" s="71" t="str">
        <f t="shared" si="29"/>
        <v/>
      </c>
      <c r="L138" s="81" t="str">
        <f t="shared" si="26"/>
        <v/>
      </c>
      <c r="M138" s="79" t="str">
        <f>IF(ISBLANK(E138),"",VLOOKUP(W138,FCCRateTable!A:C,3,FALSE))</f>
        <v/>
      </c>
      <c r="N138" s="80" t="str">
        <f t="shared" ref="N138:N201" si="30">IF(ISBLANK(E138),"",((M138-G138)*C138)+(((M138-G138)/2)*D138))</f>
        <v/>
      </c>
      <c r="O138" s="80" t="str">
        <f>IF(ISBLANK(E138),"",(VLOOKUP(X138,FCCRateTable!A:C,3,FALSE)*C138)+((VLOOKUP(X138,FCCRateTable!A:C,3,FALSE)/2*D138)))</f>
        <v/>
      </c>
      <c r="P138" s="81" t="str">
        <f t="shared" ref="P138:P201" si="31">IF(ISBLANK(E138),"",N138+O138)</f>
        <v/>
      </c>
      <c r="Q138" s="80" t="str">
        <f t="shared" ref="Q138:Q201" si="32">IF(ISBLANK(E138),"",(C138*IF(E138="Infant",$K$3,IF(E138="Toddler",$K$4,IF(E138="Preschool",$K$5,IF(E138="School",$K$6,"")))))+(D138*IF(E138="Infant",$K$3,IF(E138="Toddler",$K$4,IF(E138="Preschool",$K$5,IF(E138="School",$K$6,""))))/2))</f>
        <v/>
      </c>
      <c r="R138" s="80" t="str">
        <f t="shared" ref="R138:R201" si="33">IF(ISBLANK(E138),"",N138+K138)</f>
        <v/>
      </c>
      <c r="S138" s="81" t="str">
        <f t="shared" si="27"/>
        <v/>
      </c>
      <c r="T138" s="123" t="str">
        <f t="shared" si="28"/>
        <v/>
      </c>
      <c r="U138" s="124" t="str">
        <f t="shared" ref="U138:U201" si="34">IF(ISBLANK(E138),"",K138-L138+N138+O138)</f>
        <v/>
      </c>
      <c r="V138" s="95"/>
      <c r="W138" s="15" t="str">
        <f t="shared" ref="W138:W201" si="35">IF(ISBLANK(E138),"",CONCATENATE($B$4,",",E138))</f>
        <v/>
      </c>
      <c r="X138" s="15" t="str">
        <f t="shared" ref="X138:X201" si="36">IF(ISBLANK(E138),"",CONCATENATE($B$4,",",E138,",",$I$4))</f>
        <v/>
      </c>
    </row>
    <row r="139" spans="1:24" x14ac:dyDescent="0.25">
      <c r="A139" s="102"/>
      <c r="B139" s="18"/>
      <c r="C139" s="103"/>
      <c r="D139" s="103"/>
      <c r="E139" s="104"/>
      <c r="F139" s="136"/>
      <c r="G139" s="70" t="str">
        <f>IF(ISBLANK(E139),"",VLOOKUP(W139,FCCRateTable!A:C,2,FALSE))</f>
        <v/>
      </c>
      <c r="H139" s="71" t="str">
        <f t="shared" ref="H139:H202" si="37">IF(ISBLANK(E139),"",(G139/2))</f>
        <v/>
      </c>
      <c r="I139" s="71" t="str">
        <f t="shared" ref="I139:I202" si="38">IF(ISBLANK(E139),"",(G139*C139))</f>
        <v/>
      </c>
      <c r="J139" s="71" t="str">
        <f t="shared" ref="J139:J202" si="39">IF(ISBLANK(E139),"",(H139*D139))</f>
        <v/>
      </c>
      <c r="K139" s="71" t="str">
        <f t="shared" si="29"/>
        <v/>
      </c>
      <c r="L139" s="81" t="str">
        <f t="shared" ref="L139:L202" si="40">IF(ISBLANK(F139),"",K139-(K139*F139))</f>
        <v/>
      </c>
      <c r="M139" s="79" t="str">
        <f>IF(ISBLANK(E139),"",VLOOKUP(W139,FCCRateTable!A:C,3,FALSE))</f>
        <v/>
      </c>
      <c r="N139" s="80" t="str">
        <f t="shared" si="30"/>
        <v/>
      </c>
      <c r="O139" s="80" t="str">
        <f>IF(ISBLANK(E139),"",(VLOOKUP(X139,FCCRateTable!A:C,3,FALSE)*C139)+((VLOOKUP(X139,FCCRateTable!A:C,3,FALSE)/2*D139)))</f>
        <v/>
      </c>
      <c r="P139" s="81" t="str">
        <f t="shared" si="31"/>
        <v/>
      </c>
      <c r="Q139" s="80" t="str">
        <f t="shared" si="32"/>
        <v/>
      </c>
      <c r="R139" s="80" t="str">
        <f t="shared" si="33"/>
        <v/>
      </c>
      <c r="S139" s="81" t="str">
        <f t="shared" ref="S139:S202" si="41">IF(ISBLANK(E139),"",IF(R139&gt;Q139,0,Q139-R139))</f>
        <v/>
      </c>
      <c r="T139" s="123" t="str">
        <f t="shared" si="28"/>
        <v/>
      </c>
      <c r="U139" s="124" t="str">
        <f t="shared" si="34"/>
        <v/>
      </c>
      <c r="V139" s="95"/>
      <c r="W139" s="15" t="str">
        <f t="shared" si="35"/>
        <v/>
      </c>
      <c r="X139" s="15" t="str">
        <f t="shared" si="36"/>
        <v/>
      </c>
    </row>
    <row r="140" spans="1:24" x14ac:dyDescent="0.25">
      <c r="A140" s="102"/>
      <c r="B140" s="18"/>
      <c r="C140" s="103"/>
      <c r="D140" s="103"/>
      <c r="E140" s="104"/>
      <c r="F140" s="136"/>
      <c r="G140" s="70" t="str">
        <f>IF(ISBLANK(E140),"",VLOOKUP(W140,FCCRateTable!A:C,2,FALSE))</f>
        <v/>
      </c>
      <c r="H140" s="71" t="str">
        <f t="shared" si="37"/>
        <v/>
      </c>
      <c r="I140" s="71" t="str">
        <f t="shared" si="38"/>
        <v/>
      </c>
      <c r="J140" s="71" t="str">
        <f t="shared" si="39"/>
        <v/>
      </c>
      <c r="K140" s="71" t="str">
        <f t="shared" si="29"/>
        <v/>
      </c>
      <c r="L140" s="81" t="str">
        <f t="shared" si="40"/>
        <v/>
      </c>
      <c r="M140" s="79" t="str">
        <f>IF(ISBLANK(E140),"",VLOOKUP(W140,FCCRateTable!A:C,3,FALSE))</f>
        <v/>
      </c>
      <c r="N140" s="80" t="str">
        <f t="shared" si="30"/>
        <v/>
      </c>
      <c r="O140" s="80" t="str">
        <f>IF(ISBLANK(E140),"",(VLOOKUP(X140,FCCRateTable!A:C,3,FALSE)*C140)+((VLOOKUP(X140,FCCRateTable!A:C,3,FALSE)/2*D140)))</f>
        <v/>
      </c>
      <c r="P140" s="81" t="str">
        <f t="shared" si="31"/>
        <v/>
      </c>
      <c r="Q140" s="80" t="str">
        <f t="shared" si="32"/>
        <v/>
      </c>
      <c r="R140" s="80" t="str">
        <f t="shared" si="33"/>
        <v/>
      </c>
      <c r="S140" s="81" t="str">
        <f t="shared" si="41"/>
        <v/>
      </c>
      <c r="T140" s="123" t="str">
        <f t="shared" si="28"/>
        <v/>
      </c>
      <c r="U140" s="124" t="str">
        <f t="shared" si="34"/>
        <v/>
      </c>
      <c r="V140" s="95"/>
      <c r="W140" s="15" t="str">
        <f t="shared" si="35"/>
        <v/>
      </c>
      <c r="X140" s="15" t="str">
        <f t="shared" si="36"/>
        <v/>
      </c>
    </row>
    <row r="141" spans="1:24" x14ac:dyDescent="0.25">
      <c r="A141" s="102"/>
      <c r="B141" s="18"/>
      <c r="C141" s="103"/>
      <c r="D141" s="103"/>
      <c r="E141" s="104"/>
      <c r="F141" s="136"/>
      <c r="G141" s="70" t="str">
        <f>IF(ISBLANK(E141),"",VLOOKUP(W141,FCCRateTable!A:C,2,FALSE))</f>
        <v/>
      </c>
      <c r="H141" s="71" t="str">
        <f t="shared" si="37"/>
        <v/>
      </c>
      <c r="I141" s="71" t="str">
        <f t="shared" si="38"/>
        <v/>
      </c>
      <c r="J141" s="71" t="str">
        <f t="shared" si="39"/>
        <v/>
      </c>
      <c r="K141" s="71" t="str">
        <f t="shared" si="29"/>
        <v/>
      </c>
      <c r="L141" s="81" t="str">
        <f t="shared" si="40"/>
        <v/>
      </c>
      <c r="M141" s="79" t="str">
        <f>IF(ISBLANK(E141),"",VLOOKUP(W141,FCCRateTable!A:C,3,FALSE))</f>
        <v/>
      </c>
      <c r="N141" s="80" t="str">
        <f t="shared" si="30"/>
        <v/>
      </c>
      <c r="O141" s="80" t="str">
        <f>IF(ISBLANK(E141),"",(VLOOKUP(X141,FCCRateTable!A:C,3,FALSE)*C141)+((VLOOKUP(X141,FCCRateTable!A:C,3,FALSE)/2*D141)))</f>
        <v/>
      </c>
      <c r="P141" s="81" t="str">
        <f t="shared" si="31"/>
        <v/>
      </c>
      <c r="Q141" s="80" t="str">
        <f t="shared" si="32"/>
        <v/>
      </c>
      <c r="R141" s="80" t="str">
        <f t="shared" si="33"/>
        <v/>
      </c>
      <c r="S141" s="81" t="str">
        <f t="shared" si="41"/>
        <v/>
      </c>
      <c r="T141" s="123" t="str">
        <f t="shared" si="28"/>
        <v/>
      </c>
      <c r="U141" s="124" t="str">
        <f t="shared" si="34"/>
        <v/>
      </c>
      <c r="V141" s="95"/>
      <c r="W141" s="15" t="str">
        <f t="shared" si="35"/>
        <v/>
      </c>
      <c r="X141" s="15" t="str">
        <f t="shared" si="36"/>
        <v/>
      </c>
    </row>
    <row r="142" spans="1:24" x14ac:dyDescent="0.25">
      <c r="A142" s="102"/>
      <c r="B142" s="18"/>
      <c r="C142" s="103"/>
      <c r="D142" s="103"/>
      <c r="E142" s="104"/>
      <c r="F142" s="136"/>
      <c r="G142" s="70" t="str">
        <f>IF(ISBLANK(E142),"",VLOOKUP(W142,FCCRateTable!A:C,2,FALSE))</f>
        <v/>
      </c>
      <c r="H142" s="71" t="str">
        <f t="shared" si="37"/>
        <v/>
      </c>
      <c r="I142" s="71" t="str">
        <f t="shared" si="38"/>
        <v/>
      </c>
      <c r="J142" s="71" t="str">
        <f t="shared" si="39"/>
        <v/>
      </c>
      <c r="K142" s="71" t="str">
        <f t="shared" si="29"/>
        <v/>
      </c>
      <c r="L142" s="81" t="str">
        <f t="shared" si="40"/>
        <v/>
      </c>
      <c r="M142" s="79" t="str">
        <f>IF(ISBLANK(E142),"",VLOOKUP(W142,FCCRateTable!A:C,3,FALSE))</f>
        <v/>
      </c>
      <c r="N142" s="80" t="str">
        <f t="shared" si="30"/>
        <v/>
      </c>
      <c r="O142" s="80" t="str">
        <f>IF(ISBLANK(E142),"",(VLOOKUP(X142,FCCRateTable!A:C,3,FALSE)*C142)+((VLOOKUP(X142,FCCRateTable!A:C,3,FALSE)/2*D142)))</f>
        <v/>
      </c>
      <c r="P142" s="81" t="str">
        <f t="shared" si="31"/>
        <v/>
      </c>
      <c r="Q142" s="80" t="str">
        <f t="shared" si="32"/>
        <v/>
      </c>
      <c r="R142" s="80" t="str">
        <f t="shared" si="33"/>
        <v/>
      </c>
      <c r="S142" s="81" t="str">
        <f t="shared" si="41"/>
        <v/>
      </c>
      <c r="T142" s="123" t="str">
        <f t="shared" si="28"/>
        <v/>
      </c>
      <c r="U142" s="124" t="str">
        <f t="shared" si="34"/>
        <v/>
      </c>
      <c r="V142" s="95"/>
      <c r="W142" s="15" t="str">
        <f t="shared" si="35"/>
        <v/>
      </c>
      <c r="X142" s="15" t="str">
        <f t="shared" si="36"/>
        <v/>
      </c>
    </row>
    <row r="143" spans="1:24" x14ac:dyDescent="0.25">
      <c r="A143" s="102"/>
      <c r="B143" s="18"/>
      <c r="C143" s="103"/>
      <c r="D143" s="103"/>
      <c r="E143" s="104"/>
      <c r="F143" s="136"/>
      <c r="G143" s="70" t="str">
        <f>IF(ISBLANK(E143),"",VLOOKUP(W143,FCCRateTable!A:C,2,FALSE))</f>
        <v/>
      </c>
      <c r="H143" s="71" t="str">
        <f t="shared" si="37"/>
        <v/>
      </c>
      <c r="I143" s="71" t="str">
        <f t="shared" si="38"/>
        <v/>
      </c>
      <c r="J143" s="71" t="str">
        <f t="shared" si="39"/>
        <v/>
      </c>
      <c r="K143" s="71" t="str">
        <f t="shared" si="29"/>
        <v/>
      </c>
      <c r="L143" s="81" t="str">
        <f t="shared" si="40"/>
        <v/>
      </c>
      <c r="M143" s="79" t="str">
        <f>IF(ISBLANK(E143),"",VLOOKUP(W143,FCCRateTable!A:C,3,FALSE))</f>
        <v/>
      </c>
      <c r="N143" s="80" t="str">
        <f t="shared" si="30"/>
        <v/>
      </c>
      <c r="O143" s="80" t="str">
        <f>IF(ISBLANK(E143),"",(VLOOKUP(X143,FCCRateTable!A:C,3,FALSE)*C143)+((VLOOKUP(X143,FCCRateTable!A:C,3,FALSE)/2*D143)))</f>
        <v/>
      </c>
      <c r="P143" s="81" t="str">
        <f t="shared" si="31"/>
        <v/>
      </c>
      <c r="Q143" s="80" t="str">
        <f t="shared" si="32"/>
        <v/>
      </c>
      <c r="R143" s="80" t="str">
        <f t="shared" si="33"/>
        <v/>
      </c>
      <c r="S143" s="81" t="str">
        <f t="shared" si="41"/>
        <v/>
      </c>
      <c r="T143" s="123" t="str">
        <f t="shared" si="28"/>
        <v/>
      </c>
      <c r="U143" s="124" t="str">
        <f t="shared" si="34"/>
        <v/>
      </c>
      <c r="V143" s="95"/>
      <c r="W143" s="15" t="str">
        <f t="shared" si="35"/>
        <v/>
      </c>
      <c r="X143" s="15" t="str">
        <f t="shared" si="36"/>
        <v/>
      </c>
    </row>
    <row r="144" spans="1:24" x14ac:dyDescent="0.25">
      <c r="A144" s="102"/>
      <c r="B144" s="18"/>
      <c r="C144" s="103"/>
      <c r="D144" s="103"/>
      <c r="E144" s="104"/>
      <c r="F144" s="136"/>
      <c r="G144" s="70" t="str">
        <f>IF(ISBLANK(E144),"",VLOOKUP(W144,FCCRateTable!A:C,2,FALSE))</f>
        <v/>
      </c>
      <c r="H144" s="71" t="str">
        <f t="shared" si="37"/>
        <v/>
      </c>
      <c r="I144" s="71" t="str">
        <f t="shared" si="38"/>
        <v/>
      </c>
      <c r="J144" s="71" t="str">
        <f t="shared" si="39"/>
        <v/>
      </c>
      <c r="K144" s="71" t="str">
        <f t="shared" si="29"/>
        <v/>
      </c>
      <c r="L144" s="81" t="str">
        <f t="shared" si="40"/>
        <v/>
      </c>
      <c r="M144" s="79" t="str">
        <f>IF(ISBLANK(E144),"",VLOOKUP(W144,FCCRateTable!A:C,3,FALSE))</f>
        <v/>
      </c>
      <c r="N144" s="80" t="str">
        <f t="shared" si="30"/>
        <v/>
      </c>
      <c r="O144" s="80" t="str">
        <f>IF(ISBLANK(E144),"",(VLOOKUP(X144,FCCRateTable!A:C,3,FALSE)*C144)+((VLOOKUP(X144,FCCRateTable!A:C,3,FALSE)/2*D144)))</f>
        <v/>
      </c>
      <c r="P144" s="81" t="str">
        <f t="shared" si="31"/>
        <v/>
      </c>
      <c r="Q144" s="80" t="str">
        <f t="shared" si="32"/>
        <v/>
      </c>
      <c r="R144" s="80" t="str">
        <f t="shared" si="33"/>
        <v/>
      </c>
      <c r="S144" s="81" t="str">
        <f t="shared" si="41"/>
        <v/>
      </c>
      <c r="T144" s="123" t="str">
        <f t="shared" si="28"/>
        <v/>
      </c>
      <c r="U144" s="124" t="str">
        <f t="shared" si="34"/>
        <v/>
      </c>
      <c r="V144" s="95"/>
      <c r="W144" s="15" t="str">
        <f t="shared" si="35"/>
        <v/>
      </c>
      <c r="X144" s="15" t="str">
        <f t="shared" si="36"/>
        <v/>
      </c>
    </row>
    <row r="145" spans="1:24" x14ac:dyDescent="0.25">
      <c r="A145" s="102"/>
      <c r="B145" s="18"/>
      <c r="C145" s="103"/>
      <c r="D145" s="103"/>
      <c r="E145" s="104"/>
      <c r="F145" s="136"/>
      <c r="G145" s="70" t="str">
        <f>IF(ISBLANK(E145),"",VLOOKUP(W145,FCCRateTable!A:C,2,FALSE))</f>
        <v/>
      </c>
      <c r="H145" s="71" t="str">
        <f t="shared" si="37"/>
        <v/>
      </c>
      <c r="I145" s="71" t="str">
        <f t="shared" si="38"/>
        <v/>
      </c>
      <c r="J145" s="71" t="str">
        <f t="shared" si="39"/>
        <v/>
      </c>
      <c r="K145" s="71" t="str">
        <f t="shared" si="29"/>
        <v/>
      </c>
      <c r="L145" s="81" t="str">
        <f t="shared" si="40"/>
        <v/>
      </c>
      <c r="M145" s="79" t="str">
        <f>IF(ISBLANK(E145),"",VLOOKUP(W145,FCCRateTable!A:C,3,FALSE))</f>
        <v/>
      </c>
      <c r="N145" s="80" t="str">
        <f t="shared" si="30"/>
        <v/>
      </c>
      <c r="O145" s="80" t="str">
        <f>IF(ISBLANK(E145),"",(VLOOKUP(X145,FCCRateTable!A:C,3,FALSE)*C145)+((VLOOKUP(X145,FCCRateTable!A:C,3,FALSE)/2*D145)))</f>
        <v/>
      </c>
      <c r="P145" s="81" t="str">
        <f t="shared" si="31"/>
        <v/>
      </c>
      <c r="Q145" s="80" t="str">
        <f t="shared" si="32"/>
        <v/>
      </c>
      <c r="R145" s="80" t="str">
        <f t="shared" si="33"/>
        <v/>
      </c>
      <c r="S145" s="81" t="str">
        <f t="shared" si="41"/>
        <v/>
      </c>
      <c r="T145" s="123" t="str">
        <f t="shared" si="28"/>
        <v/>
      </c>
      <c r="U145" s="124" t="str">
        <f t="shared" si="34"/>
        <v/>
      </c>
      <c r="V145" s="95"/>
      <c r="W145" s="15" t="str">
        <f t="shared" si="35"/>
        <v/>
      </c>
      <c r="X145" s="15" t="str">
        <f t="shared" si="36"/>
        <v/>
      </c>
    </row>
    <row r="146" spans="1:24" x14ac:dyDescent="0.25">
      <c r="A146" s="102"/>
      <c r="B146" s="18"/>
      <c r="C146" s="103"/>
      <c r="D146" s="103"/>
      <c r="E146" s="104"/>
      <c r="F146" s="136"/>
      <c r="G146" s="70" t="str">
        <f>IF(ISBLANK(E146),"",VLOOKUP(W146,FCCRateTable!A:C,2,FALSE))</f>
        <v/>
      </c>
      <c r="H146" s="71" t="str">
        <f t="shared" si="37"/>
        <v/>
      </c>
      <c r="I146" s="71" t="str">
        <f t="shared" si="38"/>
        <v/>
      </c>
      <c r="J146" s="71" t="str">
        <f t="shared" si="39"/>
        <v/>
      </c>
      <c r="K146" s="71" t="str">
        <f t="shared" si="29"/>
        <v/>
      </c>
      <c r="L146" s="81" t="str">
        <f t="shared" si="40"/>
        <v/>
      </c>
      <c r="M146" s="79" t="str">
        <f>IF(ISBLANK(E146),"",VLOOKUP(W146,FCCRateTable!A:C,3,FALSE))</f>
        <v/>
      </c>
      <c r="N146" s="80" t="str">
        <f t="shared" si="30"/>
        <v/>
      </c>
      <c r="O146" s="80" t="str">
        <f>IF(ISBLANK(E146),"",(VLOOKUP(X146,FCCRateTable!A:C,3,FALSE)*C146)+((VLOOKUP(X146,FCCRateTable!A:C,3,FALSE)/2*D146)))</f>
        <v/>
      </c>
      <c r="P146" s="81" t="str">
        <f t="shared" si="31"/>
        <v/>
      </c>
      <c r="Q146" s="80" t="str">
        <f t="shared" si="32"/>
        <v/>
      </c>
      <c r="R146" s="80" t="str">
        <f t="shared" si="33"/>
        <v/>
      </c>
      <c r="S146" s="81" t="str">
        <f t="shared" si="41"/>
        <v/>
      </c>
      <c r="T146" s="123" t="str">
        <f t="shared" si="28"/>
        <v/>
      </c>
      <c r="U146" s="124" t="str">
        <f t="shared" si="34"/>
        <v/>
      </c>
      <c r="V146" s="95"/>
      <c r="W146" s="15" t="str">
        <f t="shared" si="35"/>
        <v/>
      </c>
      <c r="X146" s="15" t="str">
        <f t="shared" si="36"/>
        <v/>
      </c>
    </row>
    <row r="147" spans="1:24" x14ac:dyDescent="0.25">
      <c r="A147" s="102"/>
      <c r="B147" s="18"/>
      <c r="C147" s="103"/>
      <c r="D147" s="103"/>
      <c r="E147" s="104"/>
      <c r="F147" s="136"/>
      <c r="G147" s="70" t="str">
        <f>IF(ISBLANK(E147),"",VLOOKUP(W147,FCCRateTable!A:C,2,FALSE))</f>
        <v/>
      </c>
      <c r="H147" s="71" t="str">
        <f t="shared" si="37"/>
        <v/>
      </c>
      <c r="I147" s="71" t="str">
        <f t="shared" si="38"/>
        <v/>
      </c>
      <c r="J147" s="71" t="str">
        <f t="shared" si="39"/>
        <v/>
      </c>
      <c r="K147" s="71" t="str">
        <f t="shared" si="29"/>
        <v/>
      </c>
      <c r="L147" s="81" t="str">
        <f t="shared" si="40"/>
        <v/>
      </c>
      <c r="M147" s="79" t="str">
        <f>IF(ISBLANK(E147),"",VLOOKUP(W147,FCCRateTable!A:C,3,FALSE))</f>
        <v/>
      </c>
      <c r="N147" s="80" t="str">
        <f t="shared" si="30"/>
        <v/>
      </c>
      <c r="O147" s="80" t="str">
        <f>IF(ISBLANK(E147),"",(VLOOKUP(X147,FCCRateTable!A:C,3,FALSE)*C147)+((VLOOKUP(X147,FCCRateTable!A:C,3,FALSE)/2*D147)))</f>
        <v/>
      </c>
      <c r="P147" s="81" t="str">
        <f t="shared" si="31"/>
        <v/>
      </c>
      <c r="Q147" s="80" t="str">
        <f t="shared" si="32"/>
        <v/>
      </c>
      <c r="R147" s="80" t="str">
        <f t="shared" si="33"/>
        <v/>
      </c>
      <c r="S147" s="81" t="str">
        <f t="shared" si="41"/>
        <v/>
      </c>
      <c r="T147" s="123" t="str">
        <f t="shared" ref="T147:T210" si="42">IF(ISBLANK(E147),"",S147+L147)</f>
        <v/>
      </c>
      <c r="U147" s="124" t="str">
        <f t="shared" si="34"/>
        <v/>
      </c>
      <c r="V147" s="95"/>
      <c r="W147" s="15" t="str">
        <f t="shared" si="35"/>
        <v/>
      </c>
      <c r="X147" s="15" t="str">
        <f t="shared" si="36"/>
        <v/>
      </c>
    </row>
    <row r="148" spans="1:24" x14ac:dyDescent="0.25">
      <c r="A148" s="102"/>
      <c r="B148" s="18"/>
      <c r="C148" s="103"/>
      <c r="D148" s="103"/>
      <c r="E148" s="104"/>
      <c r="F148" s="136"/>
      <c r="G148" s="70" t="str">
        <f>IF(ISBLANK(E148),"",VLOOKUP(W148,FCCRateTable!A:C,2,FALSE))</f>
        <v/>
      </c>
      <c r="H148" s="71" t="str">
        <f t="shared" si="37"/>
        <v/>
      </c>
      <c r="I148" s="71" t="str">
        <f t="shared" si="38"/>
        <v/>
      </c>
      <c r="J148" s="71" t="str">
        <f t="shared" si="39"/>
        <v/>
      </c>
      <c r="K148" s="71" t="str">
        <f t="shared" si="29"/>
        <v/>
      </c>
      <c r="L148" s="81" t="str">
        <f t="shared" si="40"/>
        <v/>
      </c>
      <c r="M148" s="79" t="str">
        <f>IF(ISBLANK(E148),"",VLOOKUP(W148,FCCRateTable!A:C,3,FALSE))</f>
        <v/>
      </c>
      <c r="N148" s="80" t="str">
        <f t="shared" si="30"/>
        <v/>
      </c>
      <c r="O148" s="80" t="str">
        <f>IF(ISBLANK(E148),"",(VLOOKUP(X148,FCCRateTable!A:C,3,FALSE)*C148)+((VLOOKUP(X148,FCCRateTable!A:C,3,FALSE)/2*D148)))</f>
        <v/>
      </c>
      <c r="P148" s="81" t="str">
        <f t="shared" si="31"/>
        <v/>
      </c>
      <c r="Q148" s="80" t="str">
        <f t="shared" si="32"/>
        <v/>
      </c>
      <c r="R148" s="80" t="str">
        <f t="shared" si="33"/>
        <v/>
      </c>
      <c r="S148" s="81" t="str">
        <f t="shared" si="41"/>
        <v/>
      </c>
      <c r="T148" s="123" t="str">
        <f t="shared" si="42"/>
        <v/>
      </c>
      <c r="U148" s="124" t="str">
        <f t="shared" si="34"/>
        <v/>
      </c>
      <c r="V148" s="95"/>
      <c r="W148" s="15" t="str">
        <f t="shared" si="35"/>
        <v/>
      </c>
      <c r="X148" s="15" t="str">
        <f t="shared" si="36"/>
        <v/>
      </c>
    </row>
    <row r="149" spans="1:24" x14ac:dyDescent="0.25">
      <c r="A149" s="102"/>
      <c r="B149" s="18"/>
      <c r="C149" s="103"/>
      <c r="D149" s="103"/>
      <c r="E149" s="104"/>
      <c r="F149" s="136"/>
      <c r="G149" s="70" t="str">
        <f>IF(ISBLANK(E149),"",VLOOKUP(W149,FCCRateTable!A:C,2,FALSE))</f>
        <v/>
      </c>
      <c r="H149" s="71" t="str">
        <f t="shared" si="37"/>
        <v/>
      </c>
      <c r="I149" s="71" t="str">
        <f t="shared" si="38"/>
        <v/>
      </c>
      <c r="J149" s="71" t="str">
        <f t="shared" si="39"/>
        <v/>
      </c>
      <c r="K149" s="71" t="str">
        <f t="shared" si="29"/>
        <v/>
      </c>
      <c r="L149" s="81" t="str">
        <f t="shared" si="40"/>
        <v/>
      </c>
      <c r="M149" s="79" t="str">
        <f>IF(ISBLANK(E149),"",VLOOKUP(W149,FCCRateTable!A:C,3,FALSE))</f>
        <v/>
      </c>
      <c r="N149" s="80" t="str">
        <f t="shared" si="30"/>
        <v/>
      </c>
      <c r="O149" s="80" t="str">
        <f>IF(ISBLANK(E149),"",(VLOOKUP(X149,FCCRateTable!A:C,3,FALSE)*C149)+((VLOOKUP(X149,FCCRateTable!A:C,3,FALSE)/2*D149)))</f>
        <v/>
      </c>
      <c r="P149" s="81" t="str">
        <f t="shared" si="31"/>
        <v/>
      </c>
      <c r="Q149" s="80" t="str">
        <f t="shared" si="32"/>
        <v/>
      </c>
      <c r="R149" s="80" t="str">
        <f t="shared" si="33"/>
        <v/>
      </c>
      <c r="S149" s="81" t="str">
        <f t="shared" si="41"/>
        <v/>
      </c>
      <c r="T149" s="123" t="str">
        <f t="shared" si="42"/>
        <v/>
      </c>
      <c r="U149" s="124" t="str">
        <f t="shared" si="34"/>
        <v/>
      </c>
      <c r="V149" s="95"/>
      <c r="W149" s="15" t="str">
        <f t="shared" si="35"/>
        <v/>
      </c>
      <c r="X149" s="15" t="str">
        <f t="shared" si="36"/>
        <v/>
      </c>
    </row>
    <row r="150" spans="1:24" x14ac:dyDescent="0.25">
      <c r="A150" s="102"/>
      <c r="B150" s="18"/>
      <c r="C150" s="103"/>
      <c r="D150" s="103"/>
      <c r="E150" s="104"/>
      <c r="F150" s="136"/>
      <c r="G150" s="70" t="str">
        <f>IF(ISBLANK(E150),"",VLOOKUP(W150,FCCRateTable!A:C,2,FALSE))</f>
        <v/>
      </c>
      <c r="H150" s="71" t="str">
        <f t="shared" si="37"/>
        <v/>
      </c>
      <c r="I150" s="71" t="str">
        <f t="shared" si="38"/>
        <v/>
      </c>
      <c r="J150" s="71" t="str">
        <f t="shared" si="39"/>
        <v/>
      </c>
      <c r="K150" s="71" t="str">
        <f t="shared" si="29"/>
        <v/>
      </c>
      <c r="L150" s="81" t="str">
        <f t="shared" si="40"/>
        <v/>
      </c>
      <c r="M150" s="79" t="str">
        <f>IF(ISBLANK(E150),"",VLOOKUP(W150,FCCRateTable!A:C,3,FALSE))</f>
        <v/>
      </c>
      <c r="N150" s="80" t="str">
        <f t="shared" si="30"/>
        <v/>
      </c>
      <c r="O150" s="80" t="str">
        <f>IF(ISBLANK(E150),"",(VLOOKUP(X150,FCCRateTable!A:C,3,FALSE)*C150)+((VLOOKUP(X150,FCCRateTable!A:C,3,FALSE)/2*D150)))</f>
        <v/>
      </c>
      <c r="P150" s="81" t="str">
        <f t="shared" si="31"/>
        <v/>
      </c>
      <c r="Q150" s="80" t="str">
        <f t="shared" si="32"/>
        <v/>
      </c>
      <c r="R150" s="80" t="str">
        <f t="shared" si="33"/>
        <v/>
      </c>
      <c r="S150" s="81" t="str">
        <f t="shared" si="41"/>
        <v/>
      </c>
      <c r="T150" s="123" t="str">
        <f t="shared" si="42"/>
        <v/>
      </c>
      <c r="U150" s="124" t="str">
        <f t="shared" si="34"/>
        <v/>
      </c>
      <c r="V150" s="95"/>
      <c r="W150" s="15" t="str">
        <f t="shared" si="35"/>
        <v/>
      </c>
      <c r="X150" s="15" t="str">
        <f t="shared" si="36"/>
        <v/>
      </c>
    </row>
    <row r="151" spans="1:24" x14ac:dyDescent="0.25">
      <c r="A151" s="102"/>
      <c r="B151" s="18"/>
      <c r="C151" s="103"/>
      <c r="D151" s="103"/>
      <c r="E151" s="104"/>
      <c r="F151" s="136"/>
      <c r="G151" s="70" t="str">
        <f>IF(ISBLANK(E151),"",VLOOKUP(W151,FCCRateTable!A:C,2,FALSE))</f>
        <v/>
      </c>
      <c r="H151" s="71" t="str">
        <f t="shared" si="37"/>
        <v/>
      </c>
      <c r="I151" s="71" t="str">
        <f t="shared" si="38"/>
        <v/>
      </c>
      <c r="J151" s="71" t="str">
        <f t="shared" si="39"/>
        <v/>
      </c>
      <c r="K151" s="71" t="str">
        <f t="shared" si="29"/>
        <v/>
      </c>
      <c r="L151" s="81" t="str">
        <f t="shared" si="40"/>
        <v/>
      </c>
      <c r="M151" s="79" t="str">
        <f>IF(ISBLANK(E151),"",VLOOKUP(W151,FCCRateTable!A:C,3,FALSE))</f>
        <v/>
      </c>
      <c r="N151" s="80" t="str">
        <f t="shared" si="30"/>
        <v/>
      </c>
      <c r="O151" s="80" t="str">
        <f>IF(ISBLANK(E151),"",(VLOOKUP(X151,FCCRateTable!A:C,3,FALSE)*C151)+((VLOOKUP(X151,FCCRateTable!A:C,3,FALSE)/2*D151)))</f>
        <v/>
      </c>
      <c r="P151" s="81" t="str">
        <f t="shared" si="31"/>
        <v/>
      </c>
      <c r="Q151" s="80" t="str">
        <f t="shared" si="32"/>
        <v/>
      </c>
      <c r="R151" s="80" t="str">
        <f t="shared" si="33"/>
        <v/>
      </c>
      <c r="S151" s="81" t="str">
        <f t="shared" si="41"/>
        <v/>
      </c>
      <c r="T151" s="123" t="str">
        <f t="shared" si="42"/>
        <v/>
      </c>
      <c r="U151" s="124" t="str">
        <f t="shared" si="34"/>
        <v/>
      </c>
      <c r="V151" s="95"/>
      <c r="W151" s="15" t="str">
        <f t="shared" si="35"/>
        <v/>
      </c>
      <c r="X151" s="15" t="str">
        <f t="shared" si="36"/>
        <v/>
      </c>
    </row>
    <row r="152" spans="1:24" x14ac:dyDescent="0.25">
      <c r="A152" s="102"/>
      <c r="B152" s="18"/>
      <c r="C152" s="103"/>
      <c r="D152" s="103"/>
      <c r="E152" s="104"/>
      <c r="F152" s="136"/>
      <c r="G152" s="70" t="str">
        <f>IF(ISBLANK(E152),"",VLOOKUP(W152,FCCRateTable!A:C,2,FALSE))</f>
        <v/>
      </c>
      <c r="H152" s="71" t="str">
        <f t="shared" si="37"/>
        <v/>
      </c>
      <c r="I152" s="71" t="str">
        <f t="shared" si="38"/>
        <v/>
      </c>
      <c r="J152" s="71" t="str">
        <f t="shared" si="39"/>
        <v/>
      </c>
      <c r="K152" s="71" t="str">
        <f t="shared" si="29"/>
        <v/>
      </c>
      <c r="L152" s="81" t="str">
        <f t="shared" si="40"/>
        <v/>
      </c>
      <c r="M152" s="79" t="str">
        <f>IF(ISBLANK(E152),"",VLOOKUP(W152,FCCRateTable!A:C,3,FALSE))</f>
        <v/>
      </c>
      <c r="N152" s="80" t="str">
        <f t="shared" si="30"/>
        <v/>
      </c>
      <c r="O152" s="80" t="str">
        <f>IF(ISBLANK(E152),"",(VLOOKUP(X152,FCCRateTable!A:C,3,FALSE)*C152)+((VLOOKUP(X152,FCCRateTable!A:C,3,FALSE)/2*D152)))</f>
        <v/>
      </c>
      <c r="P152" s="81" t="str">
        <f t="shared" si="31"/>
        <v/>
      </c>
      <c r="Q152" s="80" t="str">
        <f t="shared" si="32"/>
        <v/>
      </c>
      <c r="R152" s="80" t="str">
        <f t="shared" si="33"/>
        <v/>
      </c>
      <c r="S152" s="81" t="str">
        <f t="shared" si="41"/>
        <v/>
      </c>
      <c r="T152" s="123" t="str">
        <f t="shared" si="42"/>
        <v/>
      </c>
      <c r="U152" s="124" t="str">
        <f t="shared" si="34"/>
        <v/>
      </c>
      <c r="V152" s="95"/>
      <c r="W152" s="15" t="str">
        <f t="shared" si="35"/>
        <v/>
      </c>
      <c r="X152" s="15" t="str">
        <f t="shared" si="36"/>
        <v/>
      </c>
    </row>
    <row r="153" spans="1:24" x14ac:dyDescent="0.25">
      <c r="A153" s="102"/>
      <c r="B153" s="18"/>
      <c r="C153" s="103"/>
      <c r="D153" s="103"/>
      <c r="E153" s="104"/>
      <c r="F153" s="136"/>
      <c r="G153" s="70" t="str">
        <f>IF(ISBLANK(E153),"",VLOOKUP(W153,FCCRateTable!A:C,2,FALSE))</f>
        <v/>
      </c>
      <c r="H153" s="71" t="str">
        <f t="shared" si="37"/>
        <v/>
      </c>
      <c r="I153" s="71" t="str">
        <f t="shared" si="38"/>
        <v/>
      </c>
      <c r="J153" s="71" t="str">
        <f t="shared" si="39"/>
        <v/>
      </c>
      <c r="K153" s="71" t="str">
        <f t="shared" si="29"/>
        <v/>
      </c>
      <c r="L153" s="81" t="str">
        <f t="shared" si="40"/>
        <v/>
      </c>
      <c r="M153" s="79" t="str">
        <f>IF(ISBLANK(E153),"",VLOOKUP(W153,FCCRateTable!A:C,3,FALSE))</f>
        <v/>
      </c>
      <c r="N153" s="80" t="str">
        <f t="shared" si="30"/>
        <v/>
      </c>
      <c r="O153" s="80" t="str">
        <f>IF(ISBLANK(E153),"",(VLOOKUP(X153,FCCRateTable!A:C,3,FALSE)*C153)+((VLOOKUP(X153,FCCRateTable!A:C,3,FALSE)/2*D153)))</f>
        <v/>
      </c>
      <c r="P153" s="81" t="str">
        <f t="shared" si="31"/>
        <v/>
      </c>
      <c r="Q153" s="80" t="str">
        <f t="shared" si="32"/>
        <v/>
      </c>
      <c r="R153" s="80" t="str">
        <f t="shared" si="33"/>
        <v/>
      </c>
      <c r="S153" s="81" t="str">
        <f t="shared" si="41"/>
        <v/>
      </c>
      <c r="T153" s="123" t="str">
        <f t="shared" si="42"/>
        <v/>
      </c>
      <c r="U153" s="124" t="str">
        <f t="shared" si="34"/>
        <v/>
      </c>
      <c r="V153" s="95"/>
      <c r="W153" s="15" t="str">
        <f t="shared" si="35"/>
        <v/>
      </c>
      <c r="X153" s="15" t="str">
        <f t="shared" si="36"/>
        <v/>
      </c>
    </row>
    <row r="154" spans="1:24" x14ac:dyDescent="0.25">
      <c r="A154" s="102"/>
      <c r="B154" s="18"/>
      <c r="C154" s="103"/>
      <c r="D154" s="103"/>
      <c r="E154" s="104"/>
      <c r="F154" s="136"/>
      <c r="G154" s="70" t="str">
        <f>IF(ISBLANK(E154),"",VLOOKUP(W154,FCCRateTable!A:C,2,FALSE))</f>
        <v/>
      </c>
      <c r="H154" s="71" t="str">
        <f t="shared" si="37"/>
        <v/>
      </c>
      <c r="I154" s="71" t="str">
        <f t="shared" si="38"/>
        <v/>
      </c>
      <c r="J154" s="71" t="str">
        <f t="shared" si="39"/>
        <v/>
      </c>
      <c r="K154" s="71" t="str">
        <f t="shared" si="29"/>
        <v/>
      </c>
      <c r="L154" s="81" t="str">
        <f t="shared" si="40"/>
        <v/>
      </c>
      <c r="M154" s="79" t="str">
        <f>IF(ISBLANK(E154),"",VLOOKUP(W154,FCCRateTable!A:C,3,FALSE))</f>
        <v/>
      </c>
      <c r="N154" s="80" t="str">
        <f t="shared" si="30"/>
        <v/>
      </c>
      <c r="O154" s="80" t="str">
        <f>IF(ISBLANK(E154),"",(VLOOKUP(X154,FCCRateTable!A:C,3,FALSE)*C154)+((VLOOKUP(X154,FCCRateTable!A:C,3,FALSE)/2*D154)))</f>
        <v/>
      </c>
      <c r="P154" s="81" t="str">
        <f t="shared" si="31"/>
        <v/>
      </c>
      <c r="Q154" s="80" t="str">
        <f t="shared" si="32"/>
        <v/>
      </c>
      <c r="R154" s="80" t="str">
        <f t="shared" si="33"/>
        <v/>
      </c>
      <c r="S154" s="81" t="str">
        <f t="shared" si="41"/>
        <v/>
      </c>
      <c r="T154" s="123" t="str">
        <f t="shared" si="42"/>
        <v/>
      </c>
      <c r="U154" s="124" t="str">
        <f t="shared" si="34"/>
        <v/>
      </c>
      <c r="V154" s="95"/>
      <c r="W154" s="15" t="str">
        <f t="shared" si="35"/>
        <v/>
      </c>
      <c r="X154" s="15" t="str">
        <f t="shared" si="36"/>
        <v/>
      </c>
    </row>
    <row r="155" spans="1:24" x14ac:dyDescent="0.25">
      <c r="A155" s="102"/>
      <c r="B155" s="18"/>
      <c r="C155" s="103"/>
      <c r="D155" s="103"/>
      <c r="E155" s="104"/>
      <c r="F155" s="136"/>
      <c r="G155" s="70" t="str">
        <f>IF(ISBLANK(E155),"",VLOOKUP(W155,FCCRateTable!A:C,2,FALSE))</f>
        <v/>
      </c>
      <c r="H155" s="71" t="str">
        <f t="shared" si="37"/>
        <v/>
      </c>
      <c r="I155" s="71" t="str">
        <f t="shared" si="38"/>
        <v/>
      </c>
      <c r="J155" s="71" t="str">
        <f t="shared" si="39"/>
        <v/>
      </c>
      <c r="K155" s="71" t="str">
        <f t="shared" si="29"/>
        <v/>
      </c>
      <c r="L155" s="81" t="str">
        <f t="shared" si="40"/>
        <v/>
      </c>
      <c r="M155" s="79" t="str">
        <f>IF(ISBLANK(E155),"",VLOOKUP(W155,FCCRateTable!A:C,3,FALSE))</f>
        <v/>
      </c>
      <c r="N155" s="80" t="str">
        <f t="shared" si="30"/>
        <v/>
      </c>
      <c r="O155" s="80" t="str">
        <f>IF(ISBLANK(E155),"",(VLOOKUP(X155,FCCRateTable!A:C,3,FALSE)*C155)+((VLOOKUP(X155,FCCRateTable!A:C,3,FALSE)/2*D155)))</f>
        <v/>
      </c>
      <c r="P155" s="81" t="str">
        <f t="shared" si="31"/>
        <v/>
      </c>
      <c r="Q155" s="80" t="str">
        <f t="shared" si="32"/>
        <v/>
      </c>
      <c r="R155" s="80" t="str">
        <f t="shared" si="33"/>
        <v/>
      </c>
      <c r="S155" s="81" t="str">
        <f t="shared" si="41"/>
        <v/>
      </c>
      <c r="T155" s="123" t="str">
        <f t="shared" si="42"/>
        <v/>
      </c>
      <c r="U155" s="124" t="str">
        <f t="shared" si="34"/>
        <v/>
      </c>
      <c r="V155" s="95"/>
      <c r="W155" s="15" t="str">
        <f t="shared" si="35"/>
        <v/>
      </c>
      <c r="X155" s="15" t="str">
        <f t="shared" si="36"/>
        <v/>
      </c>
    </row>
    <row r="156" spans="1:24" x14ac:dyDescent="0.25">
      <c r="A156" s="102"/>
      <c r="B156" s="18"/>
      <c r="C156" s="103"/>
      <c r="D156" s="103"/>
      <c r="E156" s="104"/>
      <c r="F156" s="136"/>
      <c r="G156" s="70" t="str">
        <f>IF(ISBLANK(E156),"",VLOOKUP(W156,FCCRateTable!A:C,2,FALSE))</f>
        <v/>
      </c>
      <c r="H156" s="71" t="str">
        <f t="shared" si="37"/>
        <v/>
      </c>
      <c r="I156" s="71" t="str">
        <f t="shared" si="38"/>
        <v/>
      </c>
      <c r="J156" s="71" t="str">
        <f t="shared" si="39"/>
        <v/>
      </c>
      <c r="K156" s="71" t="str">
        <f t="shared" si="29"/>
        <v/>
      </c>
      <c r="L156" s="81" t="str">
        <f t="shared" si="40"/>
        <v/>
      </c>
      <c r="M156" s="79" t="str">
        <f>IF(ISBLANK(E156),"",VLOOKUP(W156,FCCRateTable!A:C,3,FALSE))</f>
        <v/>
      </c>
      <c r="N156" s="80" t="str">
        <f t="shared" si="30"/>
        <v/>
      </c>
      <c r="O156" s="80" t="str">
        <f>IF(ISBLANK(E156),"",(VLOOKUP(X156,FCCRateTable!A:C,3,FALSE)*C156)+((VLOOKUP(X156,FCCRateTable!A:C,3,FALSE)/2*D156)))</f>
        <v/>
      </c>
      <c r="P156" s="81" t="str">
        <f t="shared" si="31"/>
        <v/>
      </c>
      <c r="Q156" s="80" t="str">
        <f t="shared" si="32"/>
        <v/>
      </c>
      <c r="R156" s="80" t="str">
        <f t="shared" si="33"/>
        <v/>
      </c>
      <c r="S156" s="81" t="str">
        <f t="shared" si="41"/>
        <v/>
      </c>
      <c r="T156" s="123" t="str">
        <f t="shared" si="42"/>
        <v/>
      </c>
      <c r="U156" s="124" t="str">
        <f t="shared" si="34"/>
        <v/>
      </c>
      <c r="V156" s="95"/>
      <c r="W156" s="15" t="str">
        <f t="shared" si="35"/>
        <v/>
      </c>
      <c r="X156" s="15" t="str">
        <f t="shared" si="36"/>
        <v/>
      </c>
    </row>
    <row r="157" spans="1:24" x14ac:dyDescent="0.25">
      <c r="A157" s="102"/>
      <c r="B157" s="18"/>
      <c r="C157" s="103"/>
      <c r="D157" s="103"/>
      <c r="E157" s="104"/>
      <c r="F157" s="136"/>
      <c r="G157" s="70" t="str">
        <f>IF(ISBLANK(E157),"",VLOOKUP(W157,FCCRateTable!A:C,2,FALSE))</f>
        <v/>
      </c>
      <c r="H157" s="71" t="str">
        <f t="shared" si="37"/>
        <v/>
      </c>
      <c r="I157" s="71" t="str">
        <f t="shared" si="38"/>
        <v/>
      </c>
      <c r="J157" s="71" t="str">
        <f t="shared" si="39"/>
        <v/>
      </c>
      <c r="K157" s="71" t="str">
        <f t="shared" si="29"/>
        <v/>
      </c>
      <c r="L157" s="81" t="str">
        <f t="shared" si="40"/>
        <v/>
      </c>
      <c r="M157" s="79" t="str">
        <f>IF(ISBLANK(E157),"",VLOOKUP(W157,FCCRateTable!A:C,3,FALSE))</f>
        <v/>
      </c>
      <c r="N157" s="80" t="str">
        <f t="shared" si="30"/>
        <v/>
      </c>
      <c r="O157" s="80" t="str">
        <f>IF(ISBLANK(E157),"",(VLOOKUP(X157,FCCRateTable!A:C,3,FALSE)*C157)+((VLOOKUP(X157,FCCRateTable!A:C,3,FALSE)/2*D157)))</f>
        <v/>
      </c>
      <c r="P157" s="81" t="str">
        <f t="shared" si="31"/>
        <v/>
      </c>
      <c r="Q157" s="80" t="str">
        <f t="shared" si="32"/>
        <v/>
      </c>
      <c r="R157" s="80" t="str">
        <f t="shared" si="33"/>
        <v/>
      </c>
      <c r="S157" s="81" t="str">
        <f t="shared" si="41"/>
        <v/>
      </c>
      <c r="T157" s="123" t="str">
        <f t="shared" si="42"/>
        <v/>
      </c>
      <c r="U157" s="124" t="str">
        <f t="shared" si="34"/>
        <v/>
      </c>
      <c r="V157" s="95"/>
      <c r="W157" s="15" t="str">
        <f t="shared" si="35"/>
        <v/>
      </c>
      <c r="X157" s="15" t="str">
        <f t="shared" si="36"/>
        <v/>
      </c>
    </row>
    <row r="158" spans="1:24" x14ac:dyDescent="0.25">
      <c r="A158" s="102"/>
      <c r="B158" s="18"/>
      <c r="C158" s="103"/>
      <c r="D158" s="103"/>
      <c r="E158" s="104"/>
      <c r="F158" s="136"/>
      <c r="G158" s="70" t="str">
        <f>IF(ISBLANK(E158),"",VLOOKUP(W158,FCCRateTable!A:C,2,FALSE))</f>
        <v/>
      </c>
      <c r="H158" s="71" t="str">
        <f t="shared" si="37"/>
        <v/>
      </c>
      <c r="I158" s="71" t="str">
        <f t="shared" si="38"/>
        <v/>
      </c>
      <c r="J158" s="71" t="str">
        <f t="shared" si="39"/>
        <v/>
      </c>
      <c r="K158" s="71" t="str">
        <f t="shared" si="29"/>
        <v/>
      </c>
      <c r="L158" s="81" t="str">
        <f t="shared" si="40"/>
        <v/>
      </c>
      <c r="M158" s="79" t="str">
        <f>IF(ISBLANK(E158),"",VLOOKUP(W158,FCCRateTable!A:C,3,FALSE))</f>
        <v/>
      </c>
      <c r="N158" s="80" t="str">
        <f t="shared" si="30"/>
        <v/>
      </c>
      <c r="O158" s="80" t="str">
        <f>IF(ISBLANK(E158),"",(VLOOKUP(X158,FCCRateTable!A:C,3,FALSE)*C158)+((VLOOKUP(X158,FCCRateTable!A:C,3,FALSE)/2*D158)))</f>
        <v/>
      </c>
      <c r="P158" s="81" t="str">
        <f t="shared" si="31"/>
        <v/>
      </c>
      <c r="Q158" s="80" t="str">
        <f t="shared" si="32"/>
        <v/>
      </c>
      <c r="R158" s="80" t="str">
        <f t="shared" si="33"/>
        <v/>
      </c>
      <c r="S158" s="81" t="str">
        <f t="shared" si="41"/>
        <v/>
      </c>
      <c r="T158" s="123" t="str">
        <f t="shared" si="42"/>
        <v/>
      </c>
      <c r="U158" s="124" t="str">
        <f t="shared" si="34"/>
        <v/>
      </c>
      <c r="V158" s="95"/>
      <c r="W158" s="15" t="str">
        <f t="shared" si="35"/>
        <v/>
      </c>
      <c r="X158" s="15" t="str">
        <f t="shared" si="36"/>
        <v/>
      </c>
    </row>
    <row r="159" spans="1:24" x14ac:dyDescent="0.25">
      <c r="A159" s="102"/>
      <c r="B159" s="18"/>
      <c r="C159" s="103"/>
      <c r="D159" s="103"/>
      <c r="E159" s="104"/>
      <c r="F159" s="136"/>
      <c r="G159" s="70" t="str">
        <f>IF(ISBLANK(E159),"",VLOOKUP(W159,FCCRateTable!A:C,2,FALSE))</f>
        <v/>
      </c>
      <c r="H159" s="71" t="str">
        <f t="shared" si="37"/>
        <v/>
      </c>
      <c r="I159" s="71" t="str">
        <f t="shared" si="38"/>
        <v/>
      </c>
      <c r="J159" s="71" t="str">
        <f t="shared" si="39"/>
        <v/>
      </c>
      <c r="K159" s="71" t="str">
        <f t="shared" si="29"/>
        <v/>
      </c>
      <c r="L159" s="81" t="str">
        <f t="shared" si="40"/>
        <v/>
      </c>
      <c r="M159" s="79" t="str">
        <f>IF(ISBLANK(E159),"",VLOOKUP(W159,FCCRateTable!A:C,3,FALSE))</f>
        <v/>
      </c>
      <c r="N159" s="80" t="str">
        <f t="shared" si="30"/>
        <v/>
      </c>
      <c r="O159" s="80" t="str">
        <f>IF(ISBLANK(E159),"",(VLOOKUP(X159,FCCRateTable!A:C,3,FALSE)*C159)+((VLOOKUP(X159,FCCRateTable!A:C,3,FALSE)/2*D159)))</f>
        <v/>
      </c>
      <c r="P159" s="81" t="str">
        <f t="shared" si="31"/>
        <v/>
      </c>
      <c r="Q159" s="80" t="str">
        <f t="shared" si="32"/>
        <v/>
      </c>
      <c r="R159" s="80" t="str">
        <f t="shared" si="33"/>
        <v/>
      </c>
      <c r="S159" s="81" t="str">
        <f t="shared" si="41"/>
        <v/>
      </c>
      <c r="T159" s="123" t="str">
        <f t="shared" si="42"/>
        <v/>
      </c>
      <c r="U159" s="124" t="str">
        <f t="shared" si="34"/>
        <v/>
      </c>
      <c r="V159" s="95"/>
      <c r="W159" s="15" t="str">
        <f t="shared" si="35"/>
        <v/>
      </c>
      <c r="X159" s="15" t="str">
        <f t="shared" si="36"/>
        <v/>
      </c>
    </row>
    <row r="160" spans="1:24" x14ac:dyDescent="0.25">
      <c r="A160" s="102"/>
      <c r="B160" s="18"/>
      <c r="C160" s="103"/>
      <c r="D160" s="103"/>
      <c r="E160" s="104"/>
      <c r="F160" s="136"/>
      <c r="G160" s="70" t="str">
        <f>IF(ISBLANK(E160),"",VLOOKUP(W160,FCCRateTable!A:C,2,FALSE))</f>
        <v/>
      </c>
      <c r="H160" s="71" t="str">
        <f t="shared" si="37"/>
        <v/>
      </c>
      <c r="I160" s="71" t="str">
        <f t="shared" si="38"/>
        <v/>
      </c>
      <c r="J160" s="71" t="str">
        <f t="shared" si="39"/>
        <v/>
      </c>
      <c r="K160" s="71" t="str">
        <f t="shared" si="29"/>
        <v/>
      </c>
      <c r="L160" s="81" t="str">
        <f t="shared" si="40"/>
        <v/>
      </c>
      <c r="M160" s="79" t="str">
        <f>IF(ISBLANK(E160),"",VLOOKUP(W160,FCCRateTable!A:C,3,FALSE))</f>
        <v/>
      </c>
      <c r="N160" s="80" t="str">
        <f t="shared" si="30"/>
        <v/>
      </c>
      <c r="O160" s="80" t="str">
        <f>IF(ISBLANK(E160),"",(VLOOKUP(X160,FCCRateTable!A:C,3,FALSE)*C160)+((VLOOKUP(X160,FCCRateTable!A:C,3,FALSE)/2*D160)))</f>
        <v/>
      </c>
      <c r="P160" s="81" t="str">
        <f t="shared" si="31"/>
        <v/>
      </c>
      <c r="Q160" s="80" t="str">
        <f t="shared" si="32"/>
        <v/>
      </c>
      <c r="R160" s="80" t="str">
        <f t="shared" si="33"/>
        <v/>
      </c>
      <c r="S160" s="81" t="str">
        <f t="shared" si="41"/>
        <v/>
      </c>
      <c r="T160" s="123" t="str">
        <f t="shared" si="42"/>
        <v/>
      </c>
      <c r="U160" s="124" t="str">
        <f t="shared" si="34"/>
        <v/>
      </c>
      <c r="V160" s="95"/>
      <c r="W160" s="15" t="str">
        <f t="shared" si="35"/>
        <v/>
      </c>
      <c r="X160" s="15" t="str">
        <f t="shared" si="36"/>
        <v/>
      </c>
    </row>
    <row r="161" spans="1:24" x14ac:dyDescent="0.25">
      <c r="A161" s="102"/>
      <c r="B161" s="18"/>
      <c r="C161" s="103"/>
      <c r="D161" s="103"/>
      <c r="E161" s="104"/>
      <c r="F161" s="136"/>
      <c r="G161" s="70" t="str">
        <f>IF(ISBLANK(E161),"",VLOOKUP(W161,FCCRateTable!A:C,2,FALSE))</f>
        <v/>
      </c>
      <c r="H161" s="71" t="str">
        <f t="shared" si="37"/>
        <v/>
      </c>
      <c r="I161" s="71" t="str">
        <f t="shared" si="38"/>
        <v/>
      </c>
      <c r="J161" s="71" t="str">
        <f t="shared" si="39"/>
        <v/>
      </c>
      <c r="K161" s="71" t="str">
        <f t="shared" si="29"/>
        <v/>
      </c>
      <c r="L161" s="81" t="str">
        <f t="shared" si="40"/>
        <v/>
      </c>
      <c r="M161" s="79" t="str">
        <f>IF(ISBLANK(E161),"",VLOOKUP(W161,FCCRateTable!A:C,3,FALSE))</f>
        <v/>
      </c>
      <c r="N161" s="80" t="str">
        <f t="shared" si="30"/>
        <v/>
      </c>
      <c r="O161" s="80" t="str">
        <f>IF(ISBLANK(E161),"",(VLOOKUP(X161,FCCRateTable!A:C,3,FALSE)*C161)+((VLOOKUP(X161,FCCRateTable!A:C,3,FALSE)/2*D161)))</f>
        <v/>
      </c>
      <c r="P161" s="81" t="str">
        <f t="shared" si="31"/>
        <v/>
      </c>
      <c r="Q161" s="80" t="str">
        <f t="shared" si="32"/>
        <v/>
      </c>
      <c r="R161" s="80" t="str">
        <f t="shared" si="33"/>
        <v/>
      </c>
      <c r="S161" s="81" t="str">
        <f t="shared" si="41"/>
        <v/>
      </c>
      <c r="T161" s="123" t="str">
        <f t="shared" si="42"/>
        <v/>
      </c>
      <c r="U161" s="124" t="str">
        <f t="shared" si="34"/>
        <v/>
      </c>
      <c r="V161" s="95"/>
      <c r="W161" s="15" t="str">
        <f t="shared" si="35"/>
        <v/>
      </c>
      <c r="X161" s="15" t="str">
        <f t="shared" si="36"/>
        <v/>
      </c>
    </row>
    <row r="162" spans="1:24" x14ac:dyDescent="0.25">
      <c r="A162" s="102"/>
      <c r="B162" s="18"/>
      <c r="C162" s="103"/>
      <c r="D162" s="103"/>
      <c r="E162" s="104"/>
      <c r="F162" s="136"/>
      <c r="G162" s="70" t="str">
        <f>IF(ISBLANK(E162),"",VLOOKUP(W162,FCCRateTable!A:C,2,FALSE))</f>
        <v/>
      </c>
      <c r="H162" s="71" t="str">
        <f t="shared" si="37"/>
        <v/>
      </c>
      <c r="I162" s="71" t="str">
        <f t="shared" si="38"/>
        <v/>
      </c>
      <c r="J162" s="71" t="str">
        <f t="shared" si="39"/>
        <v/>
      </c>
      <c r="K162" s="71" t="str">
        <f t="shared" si="29"/>
        <v/>
      </c>
      <c r="L162" s="81" t="str">
        <f t="shared" si="40"/>
        <v/>
      </c>
      <c r="M162" s="79" t="str">
        <f>IF(ISBLANK(E162),"",VLOOKUP(W162,FCCRateTable!A:C,3,FALSE))</f>
        <v/>
      </c>
      <c r="N162" s="80" t="str">
        <f t="shared" si="30"/>
        <v/>
      </c>
      <c r="O162" s="80" t="str">
        <f>IF(ISBLANK(E162),"",(VLOOKUP(X162,FCCRateTable!A:C,3,FALSE)*C162)+((VLOOKUP(X162,FCCRateTable!A:C,3,FALSE)/2*D162)))</f>
        <v/>
      </c>
      <c r="P162" s="81" t="str">
        <f t="shared" si="31"/>
        <v/>
      </c>
      <c r="Q162" s="80" t="str">
        <f t="shared" si="32"/>
        <v/>
      </c>
      <c r="R162" s="80" t="str">
        <f t="shared" si="33"/>
        <v/>
      </c>
      <c r="S162" s="81" t="str">
        <f t="shared" si="41"/>
        <v/>
      </c>
      <c r="T162" s="123" t="str">
        <f t="shared" si="42"/>
        <v/>
      </c>
      <c r="U162" s="124" t="str">
        <f t="shared" si="34"/>
        <v/>
      </c>
      <c r="V162" s="95"/>
      <c r="W162" s="15" t="str">
        <f t="shared" si="35"/>
        <v/>
      </c>
      <c r="X162" s="15" t="str">
        <f t="shared" si="36"/>
        <v/>
      </c>
    </row>
    <row r="163" spans="1:24" x14ac:dyDescent="0.25">
      <c r="A163" s="102"/>
      <c r="B163" s="18"/>
      <c r="C163" s="103"/>
      <c r="D163" s="103"/>
      <c r="E163" s="104"/>
      <c r="F163" s="136"/>
      <c r="G163" s="70" t="str">
        <f>IF(ISBLANK(E163),"",VLOOKUP(W163,FCCRateTable!A:C,2,FALSE))</f>
        <v/>
      </c>
      <c r="H163" s="71" t="str">
        <f t="shared" si="37"/>
        <v/>
      </c>
      <c r="I163" s="71" t="str">
        <f t="shared" si="38"/>
        <v/>
      </c>
      <c r="J163" s="71" t="str">
        <f t="shared" si="39"/>
        <v/>
      </c>
      <c r="K163" s="71" t="str">
        <f t="shared" si="29"/>
        <v/>
      </c>
      <c r="L163" s="81" t="str">
        <f t="shared" si="40"/>
        <v/>
      </c>
      <c r="M163" s="79" t="str">
        <f>IF(ISBLANK(E163),"",VLOOKUP(W163,FCCRateTable!A:C,3,FALSE))</f>
        <v/>
      </c>
      <c r="N163" s="80" t="str">
        <f t="shared" si="30"/>
        <v/>
      </c>
      <c r="O163" s="80" t="str">
        <f>IF(ISBLANK(E163),"",(VLOOKUP(X163,FCCRateTable!A:C,3,FALSE)*C163)+((VLOOKUP(X163,FCCRateTable!A:C,3,FALSE)/2*D163)))</f>
        <v/>
      </c>
      <c r="P163" s="81" t="str">
        <f t="shared" si="31"/>
        <v/>
      </c>
      <c r="Q163" s="80" t="str">
        <f t="shared" si="32"/>
        <v/>
      </c>
      <c r="R163" s="80" t="str">
        <f t="shared" si="33"/>
        <v/>
      </c>
      <c r="S163" s="81" t="str">
        <f t="shared" si="41"/>
        <v/>
      </c>
      <c r="T163" s="123" t="str">
        <f t="shared" si="42"/>
        <v/>
      </c>
      <c r="U163" s="124" t="str">
        <f t="shared" si="34"/>
        <v/>
      </c>
      <c r="V163" s="95"/>
      <c r="W163" s="15" t="str">
        <f t="shared" si="35"/>
        <v/>
      </c>
      <c r="X163" s="15" t="str">
        <f t="shared" si="36"/>
        <v/>
      </c>
    </row>
    <row r="164" spans="1:24" x14ac:dyDescent="0.25">
      <c r="A164" s="102"/>
      <c r="B164" s="18"/>
      <c r="C164" s="103"/>
      <c r="D164" s="103"/>
      <c r="E164" s="104"/>
      <c r="F164" s="136"/>
      <c r="G164" s="70" t="str">
        <f>IF(ISBLANK(E164),"",VLOOKUP(W164,FCCRateTable!A:C,2,FALSE))</f>
        <v/>
      </c>
      <c r="H164" s="71" t="str">
        <f t="shared" si="37"/>
        <v/>
      </c>
      <c r="I164" s="71" t="str">
        <f t="shared" si="38"/>
        <v/>
      </c>
      <c r="J164" s="71" t="str">
        <f t="shared" si="39"/>
        <v/>
      </c>
      <c r="K164" s="71" t="str">
        <f t="shared" si="29"/>
        <v/>
      </c>
      <c r="L164" s="81" t="str">
        <f t="shared" si="40"/>
        <v/>
      </c>
      <c r="M164" s="79" t="str">
        <f>IF(ISBLANK(E164),"",VLOOKUP(W164,FCCRateTable!A:C,3,FALSE))</f>
        <v/>
      </c>
      <c r="N164" s="80" t="str">
        <f t="shared" si="30"/>
        <v/>
      </c>
      <c r="O164" s="80" t="str">
        <f>IF(ISBLANK(E164),"",(VLOOKUP(X164,FCCRateTable!A:C,3,FALSE)*C164)+((VLOOKUP(X164,FCCRateTable!A:C,3,FALSE)/2*D164)))</f>
        <v/>
      </c>
      <c r="P164" s="81" t="str">
        <f t="shared" si="31"/>
        <v/>
      </c>
      <c r="Q164" s="80" t="str">
        <f t="shared" si="32"/>
        <v/>
      </c>
      <c r="R164" s="80" t="str">
        <f t="shared" si="33"/>
        <v/>
      </c>
      <c r="S164" s="81" t="str">
        <f t="shared" si="41"/>
        <v/>
      </c>
      <c r="T164" s="123" t="str">
        <f t="shared" si="42"/>
        <v/>
      </c>
      <c r="U164" s="124" t="str">
        <f t="shared" si="34"/>
        <v/>
      </c>
      <c r="V164" s="95"/>
      <c r="W164" s="15" t="str">
        <f t="shared" si="35"/>
        <v/>
      </c>
      <c r="X164" s="15" t="str">
        <f t="shared" si="36"/>
        <v/>
      </c>
    </row>
    <row r="165" spans="1:24" x14ac:dyDescent="0.25">
      <c r="A165" s="102"/>
      <c r="B165" s="18"/>
      <c r="C165" s="103"/>
      <c r="D165" s="103"/>
      <c r="E165" s="104"/>
      <c r="F165" s="136"/>
      <c r="G165" s="70" t="str">
        <f>IF(ISBLANK(E165),"",VLOOKUP(W165,FCCRateTable!A:C,2,FALSE))</f>
        <v/>
      </c>
      <c r="H165" s="71" t="str">
        <f t="shared" si="37"/>
        <v/>
      </c>
      <c r="I165" s="71" t="str">
        <f t="shared" si="38"/>
        <v/>
      </c>
      <c r="J165" s="71" t="str">
        <f t="shared" si="39"/>
        <v/>
      </c>
      <c r="K165" s="71" t="str">
        <f t="shared" si="29"/>
        <v/>
      </c>
      <c r="L165" s="81" t="str">
        <f t="shared" si="40"/>
        <v/>
      </c>
      <c r="M165" s="79" t="str">
        <f>IF(ISBLANK(E165),"",VLOOKUP(W165,FCCRateTable!A:C,3,FALSE))</f>
        <v/>
      </c>
      <c r="N165" s="80" t="str">
        <f t="shared" si="30"/>
        <v/>
      </c>
      <c r="O165" s="80" t="str">
        <f>IF(ISBLANK(E165),"",(VLOOKUP(X165,FCCRateTable!A:C,3,FALSE)*C165)+((VLOOKUP(X165,FCCRateTable!A:C,3,FALSE)/2*D165)))</f>
        <v/>
      </c>
      <c r="P165" s="81" t="str">
        <f t="shared" si="31"/>
        <v/>
      </c>
      <c r="Q165" s="80" t="str">
        <f t="shared" si="32"/>
        <v/>
      </c>
      <c r="R165" s="80" t="str">
        <f t="shared" si="33"/>
        <v/>
      </c>
      <c r="S165" s="81" t="str">
        <f t="shared" si="41"/>
        <v/>
      </c>
      <c r="T165" s="123" t="str">
        <f t="shared" si="42"/>
        <v/>
      </c>
      <c r="U165" s="124" t="str">
        <f t="shared" si="34"/>
        <v/>
      </c>
      <c r="V165" s="95"/>
      <c r="W165" s="15" t="str">
        <f t="shared" si="35"/>
        <v/>
      </c>
      <c r="X165" s="15" t="str">
        <f t="shared" si="36"/>
        <v/>
      </c>
    </row>
    <row r="166" spans="1:24" x14ac:dyDescent="0.25">
      <c r="A166" s="102"/>
      <c r="B166" s="18"/>
      <c r="C166" s="103"/>
      <c r="D166" s="103"/>
      <c r="E166" s="104"/>
      <c r="F166" s="136"/>
      <c r="G166" s="70" t="str">
        <f>IF(ISBLANK(E166),"",VLOOKUP(W166,FCCRateTable!A:C,2,FALSE))</f>
        <v/>
      </c>
      <c r="H166" s="71" t="str">
        <f t="shared" si="37"/>
        <v/>
      </c>
      <c r="I166" s="71" t="str">
        <f t="shared" si="38"/>
        <v/>
      </c>
      <c r="J166" s="71" t="str">
        <f t="shared" si="39"/>
        <v/>
      </c>
      <c r="K166" s="71" t="str">
        <f t="shared" si="29"/>
        <v/>
      </c>
      <c r="L166" s="81" t="str">
        <f t="shared" si="40"/>
        <v/>
      </c>
      <c r="M166" s="79" t="str">
        <f>IF(ISBLANK(E166),"",VLOOKUP(W166,FCCRateTable!A:C,3,FALSE))</f>
        <v/>
      </c>
      <c r="N166" s="80" t="str">
        <f t="shared" si="30"/>
        <v/>
      </c>
      <c r="O166" s="80" t="str">
        <f>IF(ISBLANK(E166),"",(VLOOKUP(X166,FCCRateTable!A:C,3,FALSE)*C166)+((VLOOKUP(X166,FCCRateTable!A:C,3,FALSE)/2*D166)))</f>
        <v/>
      </c>
      <c r="P166" s="81" t="str">
        <f t="shared" si="31"/>
        <v/>
      </c>
      <c r="Q166" s="80" t="str">
        <f t="shared" si="32"/>
        <v/>
      </c>
      <c r="R166" s="80" t="str">
        <f t="shared" si="33"/>
        <v/>
      </c>
      <c r="S166" s="81" t="str">
        <f t="shared" si="41"/>
        <v/>
      </c>
      <c r="T166" s="123" t="str">
        <f t="shared" si="42"/>
        <v/>
      </c>
      <c r="U166" s="124" t="str">
        <f t="shared" si="34"/>
        <v/>
      </c>
      <c r="V166" s="95"/>
      <c r="W166" s="15" t="str">
        <f t="shared" si="35"/>
        <v/>
      </c>
      <c r="X166" s="15" t="str">
        <f t="shared" si="36"/>
        <v/>
      </c>
    </row>
    <row r="167" spans="1:24" x14ac:dyDescent="0.25">
      <c r="A167" s="102"/>
      <c r="B167" s="18"/>
      <c r="C167" s="103"/>
      <c r="D167" s="103"/>
      <c r="E167" s="104"/>
      <c r="F167" s="136"/>
      <c r="G167" s="70" t="str">
        <f>IF(ISBLANK(E167),"",VLOOKUP(W167,FCCRateTable!A:C,2,FALSE))</f>
        <v/>
      </c>
      <c r="H167" s="71" t="str">
        <f t="shared" si="37"/>
        <v/>
      </c>
      <c r="I167" s="71" t="str">
        <f t="shared" si="38"/>
        <v/>
      </c>
      <c r="J167" s="71" t="str">
        <f t="shared" si="39"/>
        <v/>
      </c>
      <c r="K167" s="71" t="str">
        <f t="shared" si="29"/>
        <v/>
      </c>
      <c r="L167" s="81" t="str">
        <f t="shared" si="40"/>
        <v/>
      </c>
      <c r="M167" s="79" t="str">
        <f>IF(ISBLANK(E167),"",VLOOKUP(W167,FCCRateTable!A:C,3,FALSE))</f>
        <v/>
      </c>
      <c r="N167" s="80" t="str">
        <f t="shared" si="30"/>
        <v/>
      </c>
      <c r="O167" s="80" t="str">
        <f>IF(ISBLANK(E167),"",(VLOOKUP(X167,FCCRateTable!A:C,3,FALSE)*C167)+((VLOOKUP(X167,FCCRateTable!A:C,3,FALSE)/2*D167)))</f>
        <v/>
      </c>
      <c r="P167" s="81" t="str">
        <f t="shared" si="31"/>
        <v/>
      </c>
      <c r="Q167" s="80" t="str">
        <f t="shared" si="32"/>
        <v/>
      </c>
      <c r="R167" s="80" t="str">
        <f t="shared" si="33"/>
        <v/>
      </c>
      <c r="S167" s="81" t="str">
        <f t="shared" si="41"/>
        <v/>
      </c>
      <c r="T167" s="123" t="str">
        <f t="shared" si="42"/>
        <v/>
      </c>
      <c r="U167" s="124" t="str">
        <f t="shared" si="34"/>
        <v/>
      </c>
      <c r="V167" s="95"/>
      <c r="W167" s="15" t="str">
        <f t="shared" si="35"/>
        <v/>
      </c>
      <c r="X167" s="15" t="str">
        <f t="shared" si="36"/>
        <v/>
      </c>
    </row>
    <row r="168" spans="1:24" x14ac:dyDescent="0.25">
      <c r="A168" s="102"/>
      <c r="B168" s="18"/>
      <c r="C168" s="103"/>
      <c r="D168" s="103"/>
      <c r="E168" s="104"/>
      <c r="F168" s="136"/>
      <c r="G168" s="70" t="str">
        <f>IF(ISBLANK(E168),"",VLOOKUP(W168,FCCRateTable!A:C,2,FALSE))</f>
        <v/>
      </c>
      <c r="H168" s="71" t="str">
        <f t="shared" si="37"/>
        <v/>
      </c>
      <c r="I168" s="71" t="str">
        <f t="shared" si="38"/>
        <v/>
      </c>
      <c r="J168" s="71" t="str">
        <f t="shared" si="39"/>
        <v/>
      </c>
      <c r="K168" s="71" t="str">
        <f t="shared" si="29"/>
        <v/>
      </c>
      <c r="L168" s="81" t="str">
        <f t="shared" si="40"/>
        <v/>
      </c>
      <c r="M168" s="79" t="str">
        <f>IF(ISBLANK(E168),"",VLOOKUP(W168,FCCRateTable!A:C,3,FALSE))</f>
        <v/>
      </c>
      <c r="N168" s="80" t="str">
        <f t="shared" si="30"/>
        <v/>
      </c>
      <c r="O168" s="80" t="str">
        <f>IF(ISBLANK(E168),"",(VLOOKUP(X168,FCCRateTable!A:C,3,FALSE)*C168)+((VLOOKUP(X168,FCCRateTable!A:C,3,FALSE)/2*D168)))</f>
        <v/>
      </c>
      <c r="P168" s="81" t="str">
        <f t="shared" si="31"/>
        <v/>
      </c>
      <c r="Q168" s="80" t="str">
        <f t="shared" si="32"/>
        <v/>
      </c>
      <c r="R168" s="80" t="str">
        <f t="shared" si="33"/>
        <v/>
      </c>
      <c r="S168" s="81" t="str">
        <f t="shared" si="41"/>
        <v/>
      </c>
      <c r="T168" s="123" t="str">
        <f t="shared" si="42"/>
        <v/>
      </c>
      <c r="U168" s="124" t="str">
        <f t="shared" si="34"/>
        <v/>
      </c>
      <c r="V168" s="95"/>
      <c r="W168" s="15" t="str">
        <f t="shared" si="35"/>
        <v/>
      </c>
      <c r="X168" s="15" t="str">
        <f t="shared" si="36"/>
        <v/>
      </c>
    </row>
    <row r="169" spans="1:24" x14ac:dyDescent="0.25">
      <c r="A169" s="102"/>
      <c r="B169" s="18"/>
      <c r="C169" s="103"/>
      <c r="D169" s="103"/>
      <c r="E169" s="104"/>
      <c r="F169" s="136"/>
      <c r="G169" s="70" t="str">
        <f>IF(ISBLANK(E169),"",VLOOKUP(W169,FCCRateTable!A:C,2,FALSE))</f>
        <v/>
      </c>
      <c r="H169" s="71" t="str">
        <f t="shared" si="37"/>
        <v/>
      </c>
      <c r="I169" s="71" t="str">
        <f t="shared" si="38"/>
        <v/>
      </c>
      <c r="J169" s="71" t="str">
        <f t="shared" si="39"/>
        <v/>
      </c>
      <c r="K169" s="71" t="str">
        <f t="shared" si="29"/>
        <v/>
      </c>
      <c r="L169" s="81" t="str">
        <f t="shared" si="40"/>
        <v/>
      </c>
      <c r="M169" s="79" t="str">
        <f>IF(ISBLANK(E169),"",VLOOKUP(W169,FCCRateTable!A:C,3,FALSE))</f>
        <v/>
      </c>
      <c r="N169" s="80" t="str">
        <f t="shared" si="30"/>
        <v/>
      </c>
      <c r="O169" s="80" t="str">
        <f>IF(ISBLANK(E169),"",(VLOOKUP(X169,FCCRateTable!A:C,3,FALSE)*C169)+((VLOOKUP(X169,FCCRateTable!A:C,3,FALSE)/2*D169)))</f>
        <v/>
      </c>
      <c r="P169" s="81" t="str">
        <f t="shared" si="31"/>
        <v/>
      </c>
      <c r="Q169" s="80" t="str">
        <f t="shared" si="32"/>
        <v/>
      </c>
      <c r="R169" s="80" t="str">
        <f t="shared" si="33"/>
        <v/>
      </c>
      <c r="S169" s="81" t="str">
        <f t="shared" si="41"/>
        <v/>
      </c>
      <c r="T169" s="123" t="str">
        <f t="shared" si="42"/>
        <v/>
      </c>
      <c r="U169" s="124" t="str">
        <f t="shared" si="34"/>
        <v/>
      </c>
      <c r="V169" s="95"/>
      <c r="W169" s="15" t="str">
        <f t="shared" si="35"/>
        <v/>
      </c>
      <c r="X169" s="15" t="str">
        <f t="shared" si="36"/>
        <v/>
      </c>
    </row>
    <row r="170" spans="1:24" x14ac:dyDescent="0.25">
      <c r="A170" s="102"/>
      <c r="B170" s="18"/>
      <c r="C170" s="103"/>
      <c r="D170" s="103"/>
      <c r="E170" s="104"/>
      <c r="F170" s="136"/>
      <c r="G170" s="70" t="str">
        <f>IF(ISBLANK(E170),"",VLOOKUP(W170,FCCRateTable!A:C,2,FALSE))</f>
        <v/>
      </c>
      <c r="H170" s="71" t="str">
        <f t="shared" si="37"/>
        <v/>
      </c>
      <c r="I170" s="71" t="str">
        <f t="shared" si="38"/>
        <v/>
      </c>
      <c r="J170" s="71" t="str">
        <f t="shared" si="39"/>
        <v/>
      </c>
      <c r="K170" s="71" t="str">
        <f t="shared" si="29"/>
        <v/>
      </c>
      <c r="L170" s="81" t="str">
        <f t="shared" si="40"/>
        <v/>
      </c>
      <c r="M170" s="79" t="str">
        <f>IF(ISBLANK(E170),"",VLOOKUP(W170,FCCRateTable!A:C,3,FALSE))</f>
        <v/>
      </c>
      <c r="N170" s="80" t="str">
        <f t="shared" si="30"/>
        <v/>
      </c>
      <c r="O170" s="80" t="str">
        <f>IF(ISBLANK(E170),"",(VLOOKUP(X170,FCCRateTable!A:C,3,FALSE)*C170)+((VLOOKUP(X170,FCCRateTable!A:C,3,FALSE)/2*D170)))</f>
        <v/>
      </c>
      <c r="P170" s="81" t="str">
        <f t="shared" si="31"/>
        <v/>
      </c>
      <c r="Q170" s="80" t="str">
        <f t="shared" si="32"/>
        <v/>
      </c>
      <c r="R170" s="80" t="str">
        <f t="shared" si="33"/>
        <v/>
      </c>
      <c r="S170" s="81" t="str">
        <f t="shared" si="41"/>
        <v/>
      </c>
      <c r="T170" s="123" t="str">
        <f t="shared" si="42"/>
        <v/>
      </c>
      <c r="U170" s="124" t="str">
        <f t="shared" si="34"/>
        <v/>
      </c>
      <c r="V170" s="95"/>
      <c r="W170" s="15" t="str">
        <f t="shared" si="35"/>
        <v/>
      </c>
      <c r="X170" s="15" t="str">
        <f t="shared" si="36"/>
        <v/>
      </c>
    </row>
    <row r="171" spans="1:24" x14ac:dyDescent="0.25">
      <c r="A171" s="102"/>
      <c r="B171" s="18"/>
      <c r="C171" s="103"/>
      <c r="D171" s="103"/>
      <c r="E171" s="104"/>
      <c r="F171" s="136"/>
      <c r="G171" s="70" t="str">
        <f>IF(ISBLANK(E171),"",VLOOKUP(W171,FCCRateTable!A:C,2,FALSE))</f>
        <v/>
      </c>
      <c r="H171" s="71" t="str">
        <f t="shared" si="37"/>
        <v/>
      </c>
      <c r="I171" s="71" t="str">
        <f t="shared" si="38"/>
        <v/>
      </c>
      <c r="J171" s="71" t="str">
        <f t="shared" si="39"/>
        <v/>
      </c>
      <c r="K171" s="71" t="str">
        <f t="shared" si="29"/>
        <v/>
      </c>
      <c r="L171" s="81" t="str">
        <f t="shared" si="40"/>
        <v/>
      </c>
      <c r="M171" s="79" t="str">
        <f>IF(ISBLANK(E171),"",VLOOKUP(W171,FCCRateTable!A:C,3,FALSE))</f>
        <v/>
      </c>
      <c r="N171" s="80" t="str">
        <f t="shared" si="30"/>
        <v/>
      </c>
      <c r="O171" s="80" t="str">
        <f>IF(ISBLANK(E171),"",(VLOOKUP(X171,FCCRateTable!A:C,3,FALSE)*C171)+((VLOOKUP(X171,FCCRateTable!A:C,3,FALSE)/2*D171)))</f>
        <v/>
      </c>
      <c r="P171" s="81" t="str">
        <f t="shared" si="31"/>
        <v/>
      </c>
      <c r="Q171" s="80" t="str">
        <f t="shared" si="32"/>
        <v/>
      </c>
      <c r="R171" s="80" t="str">
        <f t="shared" si="33"/>
        <v/>
      </c>
      <c r="S171" s="81" t="str">
        <f t="shared" si="41"/>
        <v/>
      </c>
      <c r="T171" s="123" t="str">
        <f t="shared" si="42"/>
        <v/>
      </c>
      <c r="U171" s="124" t="str">
        <f t="shared" si="34"/>
        <v/>
      </c>
      <c r="V171" s="95"/>
      <c r="W171" s="15" t="str">
        <f t="shared" si="35"/>
        <v/>
      </c>
      <c r="X171" s="15" t="str">
        <f t="shared" si="36"/>
        <v/>
      </c>
    </row>
    <row r="172" spans="1:24" x14ac:dyDescent="0.25">
      <c r="A172" s="102"/>
      <c r="B172" s="18"/>
      <c r="C172" s="103"/>
      <c r="D172" s="103"/>
      <c r="E172" s="104"/>
      <c r="F172" s="136"/>
      <c r="G172" s="70" t="str">
        <f>IF(ISBLANK(E172),"",VLOOKUP(W172,FCCRateTable!A:C,2,FALSE))</f>
        <v/>
      </c>
      <c r="H172" s="71" t="str">
        <f t="shared" si="37"/>
        <v/>
      </c>
      <c r="I172" s="71" t="str">
        <f t="shared" si="38"/>
        <v/>
      </c>
      <c r="J172" s="71" t="str">
        <f t="shared" si="39"/>
        <v/>
      </c>
      <c r="K172" s="71" t="str">
        <f t="shared" si="29"/>
        <v/>
      </c>
      <c r="L172" s="81" t="str">
        <f t="shared" si="40"/>
        <v/>
      </c>
      <c r="M172" s="79" t="str">
        <f>IF(ISBLANK(E172),"",VLOOKUP(W172,FCCRateTable!A:C,3,FALSE))</f>
        <v/>
      </c>
      <c r="N172" s="80" t="str">
        <f t="shared" si="30"/>
        <v/>
      </c>
      <c r="O172" s="80" t="str">
        <f>IF(ISBLANK(E172),"",(VLOOKUP(X172,FCCRateTable!A:C,3,FALSE)*C172)+((VLOOKUP(X172,FCCRateTable!A:C,3,FALSE)/2*D172)))</f>
        <v/>
      </c>
      <c r="P172" s="81" t="str">
        <f t="shared" si="31"/>
        <v/>
      </c>
      <c r="Q172" s="80" t="str">
        <f t="shared" si="32"/>
        <v/>
      </c>
      <c r="R172" s="80" t="str">
        <f t="shared" si="33"/>
        <v/>
      </c>
      <c r="S172" s="81" t="str">
        <f t="shared" si="41"/>
        <v/>
      </c>
      <c r="T172" s="123" t="str">
        <f t="shared" si="42"/>
        <v/>
      </c>
      <c r="U172" s="124" t="str">
        <f t="shared" si="34"/>
        <v/>
      </c>
      <c r="V172" s="95"/>
      <c r="W172" s="15" t="str">
        <f t="shared" si="35"/>
        <v/>
      </c>
      <c r="X172" s="15" t="str">
        <f t="shared" si="36"/>
        <v/>
      </c>
    </row>
    <row r="173" spans="1:24" x14ac:dyDescent="0.25">
      <c r="A173" s="102"/>
      <c r="B173" s="18"/>
      <c r="C173" s="103"/>
      <c r="D173" s="103"/>
      <c r="E173" s="104"/>
      <c r="F173" s="136"/>
      <c r="G173" s="70" t="str">
        <f>IF(ISBLANK(E173),"",VLOOKUP(W173,FCCRateTable!A:C,2,FALSE))</f>
        <v/>
      </c>
      <c r="H173" s="71" t="str">
        <f t="shared" si="37"/>
        <v/>
      </c>
      <c r="I173" s="71" t="str">
        <f t="shared" si="38"/>
        <v/>
      </c>
      <c r="J173" s="71" t="str">
        <f t="shared" si="39"/>
        <v/>
      </c>
      <c r="K173" s="71" t="str">
        <f t="shared" si="29"/>
        <v/>
      </c>
      <c r="L173" s="81" t="str">
        <f t="shared" si="40"/>
        <v/>
      </c>
      <c r="M173" s="79" t="str">
        <f>IF(ISBLANK(E173),"",VLOOKUP(W173,FCCRateTable!A:C,3,FALSE))</f>
        <v/>
      </c>
      <c r="N173" s="80" t="str">
        <f t="shared" si="30"/>
        <v/>
      </c>
      <c r="O173" s="80" t="str">
        <f>IF(ISBLANK(E173),"",(VLOOKUP(X173,FCCRateTable!A:C,3,FALSE)*C173)+((VLOOKUP(X173,FCCRateTable!A:C,3,FALSE)/2*D173)))</f>
        <v/>
      </c>
      <c r="P173" s="81" t="str">
        <f t="shared" si="31"/>
        <v/>
      </c>
      <c r="Q173" s="80" t="str">
        <f t="shared" si="32"/>
        <v/>
      </c>
      <c r="R173" s="80" t="str">
        <f t="shared" si="33"/>
        <v/>
      </c>
      <c r="S173" s="81" t="str">
        <f t="shared" si="41"/>
        <v/>
      </c>
      <c r="T173" s="123" t="str">
        <f t="shared" si="42"/>
        <v/>
      </c>
      <c r="U173" s="124" t="str">
        <f t="shared" si="34"/>
        <v/>
      </c>
      <c r="V173" s="95"/>
      <c r="W173" s="15" t="str">
        <f t="shared" si="35"/>
        <v/>
      </c>
      <c r="X173" s="15" t="str">
        <f t="shared" si="36"/>
        <v/>
      </c>
    </row>
    <row r="174" spans="1:24" x14ac:dyDescent="0.25">
      <c r="A174" s="102"/>
      <c r="B174" s="18"/>
      <c r="C174" s="103"/>
      <c r="D174" s="103"/>
      <c r="E174" s="104"/>
      <c r="F174" s="136"/>
      <c r="G174" s="70" t="str">
        <f>IF(ISBLANK(E174),"",VLOOKUP(W174,FCCRateTable!A:C,2,FALSE))</f>
        <v/>
      </c>
      <c r="H174" s="71" t="str">
        <f t="shared" si="37"/>
        <v/>
      </c>
      <c r="I174" s="71" t="str">
        <f t="shared" si="38"/>
        <v/>
      </c>
      <c r="J174" s="71" t="str">
        <f t="shared" si="39"/>
        <v/>
      </c>
      <c r="K174" s="71" t="str">
        <f t="shared" si="29"/>
        <v/>
      </c>
      <c r="L174" s="81" t="str">
        <f t="shared" si="40"/>
        <v/>
      </c>
      <c r="M174" s="79" t="str">
        <f>IF(ISBLANK(E174),"",VLOOKUP(W174,FCCRateTable!A:C,3,FALSE))</f>
        <v/>
      </c>
      <c r="N174" s="80" t="str">
        <f t="shared" si="30"/>
        <v/>
      </c>
      <c r="O174" s="80" t="str">
        <f>IF(ISBLANK(E174),"",(VLOOKUP(X174,FCCRateTable!A:C,3,FALSE)*C174)+((VLOOKUP(X174,FCCRateTable!A:C,3,FALSE)/2*D174)))</f>
        <v/>
      </c>
      <c r="P174" s="81" t="str">
        <f t="shared" si="31"/>
        <v/>
      </c>
      <c r="Q174" s="80" t="str">
        <f t="shared" si="32"/>
        <v/>
      </c>
      <c r="R174" s="80" t="str">
        <f t="shared" si="33"/>
        <v/>
      </c>
      <c r="S174" s="81" t="str">
        <f t="shared" si="41"/>
        <v/>
      </c>
      <c r="T174" s="123" t="str">
        <f t="shared" si="42"/>
        <v/>
      </c>
      <c r="U174" s="124" t="str">
        <f t="shared" si="34"/>
        <v/>
      </c>
      <c r="V174" s="95"/>
      <c r="W174" s="15" t="str">
        <f t="shared" si="35"/>
        <v/>
      </c>
      <c r="X174" s="15" t="str">
        <f t="shared" si="36"/>
        <v/>
      </c>
    </row>
    <row r="175" spans="1:24" x14ac:dyDescent="0.25">
      <c r="A175" s="102"/>
      <c r="B175" s="18"/>
      <c r="C175" s="103"/>
      <c r="D175" s="103"/>
      <c r="E175" s="104"/>
      <c r="F175" s="136"/>
      <c r="G175" s="70" t="str">
        <f>IF(ISBLANK(E175),"",VLOOKUP(W175,FCCRateTable!A:C,2,FALSE))</f>
        <v/>
      </c>
      <c r="H175" s="71" t="str">
        <f t="shared" si="37"/>
        <v/>
      </c>
      <c r="I175" s="71" t="str">
        <f t="shared" si="38"/>
        <v/>
      </c>
      <c r="J175" s="71" t="str">
        <f t="shared" si="39"/>
        <v/>
      </c>
      <c r="K175" s="71" t="str">
        <f t="shared" si="29"/>
        <v/>
      </c>
      <c r="L175" s="81" t="str">
        <f t="shared" si="40"/>
        <v/>
      </c>
      <c r="M175" s="79" t="str">
        <f>IF(ISBLANK(E175),"",VLOOKUP(W175,FCCRateTable!A:C,3,FALSE))</f>
        <v/>
      </c>
      <c r="N175" s="80" t="str">
        <f t="shared" si="30"/>
        <v/>
      </c>
      <c r="O175" s="80" t="str">
        <f>IF(ISBLANK(E175),"",(VLOOKUP(X175,FCCRateTable!A:C,3,FALSE)*C175)+((VLOOKUP(X175,FCCRateTable!A:C,3,FALSE)/2*D175)))</f>
        <v/>
      </c>
      <c r="P175" s="81" t="str">
        <f t="shared" si="31"/>
        <v/>
      </c>
      <c r="Q175" s="80" t="str">
        <f t="shared" si="32"/>
        <v/>
      </c>
      <c r="R175" s="80" t="str">
        <f t="shared" si="33"/>
        <v/>
      </c>
      <c r="S175" s="81" t="str">
        <f t="shared" si="41"/>
        <v/>
      </c>
      <c r="T175" s="123" t="str">
        <f t="shared" si="42"/>
        <v/>
      </c>
      <c r="U175" s="124" t="str">
        <f t="shared" si="34"/>
        <v/>
      </c>
      <c r="V175" s="95"/>
      <c r="W175" s="15" t="str">
        <f t="shared" si="35"/>
        <v/>
      </c>
      <c r="X175" s="15" t="str">
        <f t="shared" si="36"/>
        <v/>
      </c>
    </row>
    <row r="176" spans="1:24" x14ac:dyDescent="0.25">
      <c r="A176" s="102"/>
      <c r="B176" s="18"/>
      <c r="C176" s="103"/>
      <c r="D176" s="103"/>
      <c r="E176" s="104"/>
      <c r="F176" s="136"/>
      <c r="G176" s="70" t="str">
        <f>IF(ISBLANK(E176),"",VLOOKUP(W176,FCCRateTable!A:C,2,FALSE))</f>
        <v/>
      </c>
      <c r="H176" s="71" t="str">
        <f t="shared" si="37"/>
        <v/>
      </c>
      <c r="I176" s="71" t="str">
        <f t="shared" si="38"/>
        <v/>
      </c>
      <c r="J176" s="71" t="str">
        <f t="shared" si="39"/>
        <v/>
      </c>
      <c r="K176" s="71" t="str">
        <f t="shared" si="29"/>
        <v/>
      </c>
      <c r="L176" s="81" t="str">
        <f t="shared" si="40"/>
        <v/>
      </c>
      <c r="M176" s="79" t="str">
        <f>IF(ISBLANK(E176),"",VLOOKUP(W176,FCCRateTable!A:C,3,FALSE))</f>
        <v/>
      </c>
      <c r="N176" s="80" t="str">
        <f t="shared" si="30"/>
        <v/>
      </c>
      <c r="O176" s="80" t="str">
        <f>IF(ISBLANK(E176),"",(VLOOKUP(X176,FCCRateTable!A:C,3,FALSE)*C176)+((VLOOKUP(X176,FCCRateTable!A:C,3,FALSE)/2*D176)))</f>
        <v/>
      </c>
      <c r="P176" s="81" t="str">
        <f t="shared" si="31"/>
        <v/>
      </c>
      <c r="Q176" s="80" t="str">
        <f t="shared" si="32"/>
        <v/>
      </c>
      <c r="R176" s="80" t="str">
        <f t="shared" si="33"/>
        <v/>
      </c>
      <c r="S176" s="81" t="str">
        <f t="shared" si="41"/>
        <v/>
      </c>
      <c r="T176" s="123" t="str">
        <f t="shared" si="42"/>
        <v/>
      </c>
      <c r="U176" s="124" t="str">
        <f t="shared" si="34"/>
        <v/>
      </c>
      <c r="V176" s="95"/>
      <c r="W176" s="15" t="str">
        <f t="shared" si="35"/>
        <v/>
      </c>
      <c r="X176" s="15" t="str">
        <f t="shared" si="36"/>
        <v/>
      </c>
    </row>
    <row r="177" spans="1:24" x14ac:dyDescent="0.25">
      <c r="A177" s="102"/>
      <c r="B177" s="18"/>
      <c r="C177" s="103"/>
      <c r="D177" s="103"/>
      <c r="E177" s="104"/>
      <c r="F177" s="136"/>
      <c r="G177" s="70" t="str">
        <f>IF(ISBLANK(E177),"",VLOOKUP(W177,FCCRateTable!A:C,2,FALSE))</f>
        <v/>
      </c>
      <c r="H177" s="71" t="str">
        <f t="shared" si="37"/>
        <v/>
      </c>
      <c r="I177" s="71" t="str">
        <f t="shared" si="38"/>
        <v/>
      </c>
      <c r="J177" s="71" t="str">
        <f t="shared" si="39"/>
        <v/>
      </c>
      <c r="K177" s="71" t="str">
        <f t="shared" si="29"/>
        <v/>
      </c>
      <c r="L177" s="81" t="str">
        <f t="shared" si="40"/>
        <v/>
      </c>
      <c r="M177" s="79" t="str">
        <f>IF(ISBLANK(E177),"",VLOOKUP(W177,FCCRateTable!A:C,3,FALSE))</f>
        <v/>
      </c>
      <c r="N177" s="80" t="str">
        <f t="shared" si="30"/>
        <v/>
      </c>
      <c r="O177" s="80" t="str">
        <f>IF(ISBLANK(E177),"",(VLOOKUP(X177,FCCRateTable!A:C,3,FALSE)*C177)+((VLOOKUP(X177,FCCRateTable!A:C,3,FALSE)/2*D177)))</f>
        <v/>
      </c>
      <c r="P177" s="81" t="str">
        <f t="shared" si="31"/>
        <v/>
      </c>
      <c r="Q177" s="80" t="str">
        <f t="shared" si="32"/>
        <v/>
      </c>
      <c r="R177" s="80" t="str">
        <f t="shared" si="33"/>
        <v/>
      </c>
      <c r="S177" s="81" t="str">
        <f t="shared" si="41"/>
        <v/>
      </c>
      <c r="T177" s="123" t="str">
        <f t="shared" si="42"/>
        <v/>
      </c>
      <c r="U177" s="124" t="str">
        <f t="shared" si="34"/>
        <v/>
      </c>
      <c r="V177" s="95"/>
      <c r="W177" s="15" t="str">
        <f t="shared" si="35"/>
        <v/>
      </c>
      <c r="X177" s="15" t="str">
        <f t="shared" si="36"/>
        <v/>
      </c>
    </row>
    <row r="178" spans="1:24" x14ac:dyDescent="0.25">
      <c r="A178" s="102"/>
      <c r="B178" s="18"/>
      <c r="C178" s="103"/>
      <c r="D178" s="103"/>
      <c r="E178" s="104"/>
      <c r="F178" s="136"/>
      <c r="G178" s="70" t="str">
        <f>IF(ISBLANK(E178),"",VLOOKUP(W178,FCCRateTable!A:C,2,FALSE))</f>
        <v/>
      </c>
      <c r="H178" s="71" t="str">
        <f t="shared" si="37"/>
        <v/>
      </c>
      <c r="I178" s="71" t="str">
        <f t="shared" si="38"/>
        <v/>
      </c>
      <c r="J178" s="71" t="str">
        <f t="shared" si="39"/>
        <v/>
      </c>
      <c r="K178" s="71" t="str">
        <f t="shared" si="29"/>
        <v/>
      </c>
      <c r="L178" s="81" t="str">
        <f t="shared" si="40"/>
        <v/>
      </c>
      <c r="M178" s="79" t="str">
        <f>IF(ISBLANK(E178),"",VLOOKUP(W178,FCCRateTable!A:C,3,FALSE))</f>
        <v/>
      </c>
      <c r="N178" s="80" t="str">
        <f t="shared" si="30"/>
        <v/>
      </c>
      <c r="O178" s="80" t="str">
        <f>IF(ISBLANK(E178),"",(VLOOKUP(X178,FCCRateTable!A:C,3,FALSE)*C178)+((VLOOKUP(X178,FCCRateTable!A:C,3,FALSE)/2*D178)))</f>
        <v/>
      </c>
      <c r="P178" s="81" t="str">
        <f t="shared" si="31"/>
        <v/>
      </c>
      <c r="Q178" s="80" t="str">
        <f t="shared" si="32"/>
        <v/>
      </c>
      <c r="R178" s="80" t="str">
        <f t="shared" si="33"/>
        <v/>
      </c>
      <c r="S178" s="81" t="str">
        <f t="shared" si="41"/>
        <v/>
      </c>
      <c r="T178" s="123" t="str">
        <f t="shared" si="42"/>
        <v/>
      </c>
      <c r="U178" s="124" t="str">
        <f t="shared" si="34"/>
        <v/>
      </c>
      <c r="V178" s="95"/>
      <c r="W178" s="15" t="str">
        <f t="shared" si="35"/>
        <v/>
      </c>
      <c r="X178" s="15" t="str">
        <f t="shared" si="36"/>
        <v/>
      </c>
    </row>
    <row r="179" spans="1:24" x14ac:dyDescent="0.25">
      <c r="A179" s="102"/>
      <c r="B179" s="18"/>
      <c r="C179" s="103"/>
      <c r="D179" s="103"/>
      <c r="E179" s="104"/>
      <c r="F179" s="136"/>
      <c r="G179" s="70" t="str">
        <f>IF(ISBLANK(E179),"",VLOOKUP(W179,FCCRateTable!A:C,2,FALSE))</f>
        <v/>
      </c>
      <c r="H179" s="71" t="str">
        <f t="shared" si="37"/>
        <v/>
      </c>
      <c r="I179" s="71" t="str">
        <f t="shared" si="38"/>
        <v/>
      </c>
      <c r="J179" s="71" t="str">
        <f t="shared" si="39"/>
        <v/>
      </c>
      <c r="K179" s="71" t="str">
        <f t="shared" si="29"/>
        <v/>
      </c>
      <c r="L179" s="81" t="str">
        <f t="shared" si="40"/>
        <v/>
      </c>
      <c r="M179" s="79" t="str">
        <f>IF(ISBLANK(E179),"",VLOOKUP(W179,FCCRateTable!A:C,3,FALSE))</f>
        <v/>
      </c>
      <c r="N179" s="80" t="str">
        <f t="shared" si="30"/>
        <v/>
      </c>
      <c r="O179" s="80" t="str">
        <f>IF(ISBLANK(E179),"",(VLOOKUP(X179,FCCRateTable!A:C,3,FALSE)*C179)+((VLOOKUP(X179,FCCRateTable!A:C,3,FALSE)/2*D179)))</f>
        <v/>
      </c>
      <c r="P179" s="81" t="str">
        <f t="shared" si="31"/>
        <v/>
      </c>
      <c r="Q179" s="80" t="str">
        <f t="shared" si="32"/>
        <v/>
      </c>
      <c r="R179" s="80" t="str">
        <f t="shared" si="33"/>
        <v/>
      </c>
      <c r="S179" s="81" t="str">
        <f t="shared" si="41"/>
        <v/>
      </c>
      <c r="T179" s="123" t="str">
        <f t="shared" si="42"/>
        <v/>
      </c>
      <c r="U179" s="124" t="str">
        <f t="shared" si="34"/>
        <v/>
      </c>
      <c r="V179" s="95"/>
      <c r="W179" s="15" t="str">
        <f t="shared" si="35"/>
        <v/>
      </c>
      <c r="X179" s="15" t="str">
        <f t="shared" si="36"/>
        <v/>
      </c>
    </row>
    <row r="180" spans="1:24" x14ac:dyDescent="0.25">
      <c r="A180" s="102"/>
      <c r="B180" s="18"/>
      <c r="C180" s="103"/>
      <c r="D180" s="103"/>
      <c r="E180" s="104"/>
      <c r="F180" s="136"/>
      <c r="G180" s="70" t="str">
        <f>IF(ISBLANK(E180),"",VLOOKUP(W180,FCCRateTable!A:C,2,FALSE))</f>
        <v/>
      </c>
      <c r="H180" s="71" t="str">
        <f t="shared" si="37"/>
        <v/>
      </c>
      <c r="I180" s="71" t="str">
        <f t="shared" si="38"/>
        <v/>
      </c>
      <c r="J180" s="71" t="str">
        <f t="shared" si="39"/>
        <v/>
      </c>
      <c r="K180" s="71" t="str">
        <f t="shared" si="29"/>
        <v/>
      </c>
      <c r="L180" s="81" t="str">
        <f t="shared" si="40"/>
        <v/>
      </c>
      <c r="M180" s="79" t="str">
        <f>IF(ISBLANK(E180),"",VLOOKUP(W180,FCCRateTable!A:C,3,FALSE))</f>
        <v/>
      </c>
      <c r="N180" s="80" t="str">
        <f t="shared" si="30"/>
        <v/>
      </c>
      <c r="O180" s="80" t="str">
        <f>IF(ISBLANK(E180),"",(VLOOKUP(X180,FCCRateTable!A:C,3,FALSE)*C180)+((VLOOKUP(X180,FCCRateTable!A:C,3,FALSE)/2*D180)))</f>
        <v/>
      </c>
      <c r="P180" s="81" t="str">
        <f t="shared" si="31"/>
        <v/>
      </c>
      <c r="Q180" s="80" t="str">
        <f t="shared" si="32"/>
        <v/>
      </c>
      <c r="R180" s="80" t="str">
        <f t="shared" si="33"/>
        <v/>
      </c>
      <c r="S180" s="81" t="str">
        <f t="shared" si="41"/>
        <v/>
      </c>
      <c r="T180" s="123" t="str">
        <f t="shared" si="42"/>
        <v/>
      </c>
      <c r="U180" s="124" t="str">
        <f t="shared" si="34"/>
        <v/>
      </c>
      <c r="V180" s="95"/>
      <c r="W180" s="15" t="str">
        <f t="shared" si="35"/>
        <v/>
      </c>
      <c r="X180" s="15" t="str">
        <f t="shared" si="36"/>
        <v/>
      </c>
    </row>
    <row r="181" spans="1:24" x14ac:dyDescent="0.25">
      <c r="A181" s="102"/>
      <c r="B181" s="18"/>
      <c r="C181" s="103"/>
      <c r="D181" s="103"/>
      <c r="E181" s="104"/>
      <c r="F181" s="136"/>
      <c r="G181" s="70" t="str">
        <f>IF(ISBLANK(E181),"",VLOOKUP(W181,FCCRateTable!A:C,2,FALSE))</f>
        <v/>
      </c>
      <c r="H181" s="71" t="str">
        <f t="shared" si="37"/>
        <v/>
      </c>
      <c r="I181" s="71" t="str">
        <f t="shared" si="38"/>
        <v/>
      </c>
      <c r="J181" s="71" t="str">
        <f t="shared" si="39"/>
        <v/>
      </c>
      <c r="K181" s="71" t="str">
        <f t="shared" si="29"/>
        <v/>
      </c>
      <c r="L181" s="81" t="str">
        <f t="shared" si="40"/>
        <v/>
      </c>
      <c r="M181" s="79" t="str">
        <f>IF(ISBLANK(E181),"",VLOOKUP(W181,FCCRateTable!A:C,3,FALSE))</f>
        <v/>
      </c>
      <c r="N181" s="80" t="str">
        <f t="shared" si="30"/>
        <v/>
      </c>
      <c r="O181" s="80" t="str">
        <f>IF(ISBLANK(E181),"",(VLOOKUP(X181,FCCRateTable!A:C,3,FALSE)*C181)+((VLOOKUP(X181,FCCRateTable!A:C,3,FALSE)/2*D181)))</f>
        <v/>
      </c>
      <c r="P181" s="81" t="str">
        <f t="shared" si="31"/>
        <v/>
      </c>
      <c r="Q181" s="80" t="str">
        <f t="shared" si="32"/>
        <v/>
      </c>
      <c r="R181" s="80" t="str">
        <f t="shared" si="33"/>
        <v/>
      </c>
      <c r="S181" s="81" t="str">
        <f t="shared" si="41"/>
        <v/>
      </c>
      <c r="T181" s="123" t="str">
        <f t="shared" si="42"/>
        <v/>
      </c>
      <c r="U181" s="124" t="str">
        <f t="shared" si="34"/>
        <v/>
      </c>
      <c r="V181" s="95"/>
      <c r="W181" s="15" t="str">
        <f t="shared" si="35"/>
        <v/>
      </c>
      <c r="X181" s="15" t="str">
        <f t="shared" si="36"/>
        <v/>
      </c>
    </row>
    <row r="182" spans="1:24" x14ac:dyDescent="0.25">
      <c r="A182" s="102"/>
      <c r="B182" s="18"/>
      <c r="C182" s="103"/>
      <c r="D182" s="103"/>
      <c r="E182" s="104"/>
      <c r="F182" s="136"/>
      <c r="G182" s="70" t="str">
        <f>IF(ISBLANK(E182),"",VLOOKUP(W182,FCCRateTable!A:C,2,FALSE))</f>
        <v/>
      </c>
      <c r="H182" s="71" t="str">
        <f t="shared" si="37"/>
        <v/>
      </c>
      <c r="I182" s="71" t="str">
        <f t="shared" si="38"/>
        <v/>
      </c>
      <c r="J182" s="71" t="str">
        <f t="shared" si="39"/>
        <v/>
      </c>
      <c r="K182" s="71" t="str">
        <f t="shared" si="29"/>
        <v/>
      </c>
      <c r="L182" s="81" t="str">
        <f t="shared" si="40"/>
        <v/>
      </c>
      <c r="M182" s="79" t="str">
        <f>IF(ISBLANK(E182),"",VLOOKUP(W182,FCCRateTable!A:C,3,FALSE))</f>
        <v/>
      </c>
      <c r="N182" s="80" t="str">
        <f t="shared" si="30"/>
        <v/>
      </c>
      <c r="O182" s="80" t="str">
        <f>IF(ISBLANK(E182),"",(VLOOKUP(X182,FCCRateTable!A:C,3,FALSE)*C182)+((VLOOKUP(X182,FCCRateTable!A:C,3,FALSE)/2*D182)))</f>
        <v/>
      </c>
      <c r="P182" s="81" t="str">
        <f t="shared" si="31"/>
        <v/>
      </c>
      <c r="Q182" s="80" t="str">
        <f t="shared" si="32"/>
        <v/>
      </c>
      <c r="R182" s="80" t="str">
        <f t="shared" si="33"/>
        <v/>
      </c>
      <c r="S182" s="81" t="str">
        <f t="shared" si="41"/>
        <v/>
      </c>
      <c r="T182" s="123" t="str">
        <f t="shared" si="42"/>
        <v/>
      </c>
      <c r="U182" s="124" t="str">
        <f t="shared" si="34"/>
        <v/>
      </c>
      <c r="V182" s="95"/>
      <c r="W182" s="15" t="str">
        <f t="shared" si="35"/>
        <v/>
      </c>
      <c r="X182" s="15" t="str">
        <f t="shared" si="36"/>
        <v/>
      </c>
    </row>
    <row r="183" spans="1:24" x14ac:dyDescent="0.25">
      <c r="A183" s="102"/>
      <c r="B183" s="18"/>
      <c r="C183" s="103"/>
      <c r="D183" s="103"/>
      <c r="E183" s="104"/>
      <c r="F183" s="136"/>
      <c r="G183" s="70" t="str">
        <f>IF(ISBLANK(E183),"",VLOOKUP(W183,FCCRateTable!A:C,2,FALSE))</f>
        <v/>
      </c>
      <c r="H183" s="71" t="str">
        <f t="shared" si="37"/>
        <v/>
      </c>
      <c r="I183" s="71" t="str">
        <f t="shared" si="38"/>
        <v/>
      </c>
      <c r="J183" s="71" t="str">
        <f t="shared" si="39"/>
        <v/>
      </c>
      <c r="K183" s="71" t="str">
        <f t="shared" si="29"/>
        <v/>
      </c>
      <c r="L183" s="81" t="str">
        <f t="shared" si="40"/>
        <v/>
      </c>
      <c r="M183" s="79" t="str">
        <f>IF(ISBLANK(E183),"",VLOOKUP(W183,FCCRateTable!A:C,3,FALSE))</f>
        <v/>
      </c>
      <c r="N183" s="80" t="str">
        <f t="shared" si="30"/>
        <v/>
      </c>
      <c r="O183" s="80" t="str">
        <f>IF(ISBLANK(E183),"",(VLOOKUP(X183,FCCRateTable!A:C,3,FALSE)*C183)+((VLOOKUP(X183,FCCRateTable!A:C,3,FALSE)/2*D183)))</f>
        <v/>
      </c>
      <c r="P183" s="81" t="str">
        <f t="shared" si="31"/>
        <v/>
      </c>
      <c r="Q183" s="80" t="str">
        <f t="shared" si="32"/>
        <v/>
      </c>
      <c r="R183" s="80" t="str">
        <f t="shared" si="33"/>
        <v/>
      </c>
      <c r="S183" s="81" t="str">
        <f t="shared" si="41"/>
        <v/>
      </c>
      <c r="T183" s="123" t="str">
        <f t="shared" si="42"/>
        <v/>
      </c>
      <c r="U183" s="124" t="str">
        <f t="shared" si="34"/>
        <v/>
      </c>
      <c r="V183" s="95"/>
      <c r="W183" s="15" t="str">
        <f t="shared" si="35"/>
        <v/>
      </c>
      <c r="X183" s="15" t="str">
        <f t="shared" si="36"/>
        <v/>
      </c>
    </row>
    <row r="184" spans="1:24" x14ac:dyDescent="0.25">
      <c r="A184" s="102"/>
      <c r="B184" s="18"/>
      <c r="C184" s="103"/>
      <c r="D184" s="103"/>
      <c r="E184" s="104"/>
      <c r="F184" s="136"/>
      <c r="G184" s="70" t="str">
        <f>IF(ISBLANK(E184),"",VLOOKUP(W184,FCCRateTable!A:C,2,FALSE))</f>
        <v/>
      </c>
      <c r="H184" s="71" t="str">
        <f t="shared" si="37"/>
        <v/>
      </c>
      <c r="I184" s="71" t="str">
        <f t="shared" si="38"/>
        <v/>
      </c>
      <c r="J184" s="71" t="str">
        <f t="shared" si="39"/>
        <v/>
      </c>
      <c r="K184" s="71" t="str">
        <f t="shared" si="29"/>
        <v/>
      </c>
      <c r="L184" s="81" t="str">
        <f t="shared" si="40"/>
        <v/>
      </c>
      <c r="M184" s="79" t="str">
        <f>IF(ISBLANK(E184),"",VLOOKUP(W184,FCCRateTable!A:C,3,FALSE))</f>
        <v/>
      </c>
      <c r="N184" s="80" t="str">
        <f t="shared" si="30"/>
        <v/>
      </c>
      <c r="O184" s="80" t="str">
        <f>IF(ISBLANK(E184),"",(VLOOKUP(X184,FCCRateTable!A:C,3,FALSE)*C184)+((VLOOKUP(X184,FCCRateTable!A:C,3,FALSE)/2*D184)))</f>
        <v/>
      </c>
      <c r="P184" s="81" t="str">
        <f t="shared" si="31"/>
        <v/>
      </c>
      <c r="Q184" s="80" t="str">
        <f t="shared" si="32"/>
        <v/>
      </c>
      <c r="R184" s="80" t="str">
        <f t="shared" si="33"/>
        <v/>
      </c>
      <c r="S184" s="81" t="str">
        <f t="shared" si="41"/>
        <v/>
      </c>
      <c r="T184" s="123" t="str">
        <f t="shared" si="42"/>
        <v/>
      </c>
      <c r="U184" s="124" t="str">
        <f t="shared" si="34"/>
        <v/>
      </c>
      <c r="V184" s="95"/>
      <c r="W184" s="15" t="str">
        <f t="shared" si="35"/>
        <v/>
      </c>
      <c r="X184" s="15" t="str">
        <f t="shared" si="36"/>
        <v/>
      </c>
    </row>
    <row r="185" spans="1:24" x14ac:dyDescent="0.25">
      <c r="A185" s="102"/>
      <c r="B185" s="18"/>
      <c r="C185" s="103"/>
      <c r="D185" s="103"/>
      <c r="E185" s="104"/>
      <c r="F185" s="136"/>
      <c r="G185" s="70" t="str">
        <f>IF(ISBLANK(E185),"",VLOOKUP(W185,FCCRateTable!A:C,2,FALSE))</f>
        <v/>
      </c>
      <c r="H185" s="71" t="str">
        <f t="shared" si="37"/>
        <v/>
      </c>
      <c r="I185" s="71" t="str">
        <f t="shared" si="38"/>
        <v/>
      </c>
      <c r="J185" s="71" t="str">
        <f t="shared" si="39"/>
        <v/>
      </c>
      <c r="K185" s="71" t="str">
        <f t="shared" si="29"/>
        <v/>
      </c>
      <c r="L185" s="81" t="str">
        <f t="shared" si="40"/>
        <v/>
      </c>
      <c r="M185" s="79" t="str">
        <f>IF(ISBLANK(E185),"",VLOOKUP(W185,FCCRateTable!A:C,3,FALSE))</f>
        <v/>
      </c>
      <c r="N185" s="80" t="str">
        <f t="shared" si="30"/>
        <v/>
      </c>
      <c r="O185" s="80" t="str">
        <f>IF(ISBLANK(E185),"",(VLOOKUP(X185,FCCRateTable!A:C,3,FALSE)*C185)+((VLOOKUP(X185,FCCRateTable!A:C,3,FALSE)/2*D185)))</f>
        <v/>
      </c>
      <c r="P185" s="81" t="str">
        <f t="shared" si="31"/>
        <v/>
      </c>
      <c r="Q185" s="80" t="str">
        <f t="shared" si="32"/>
        <v/>
      </c>
      <c r="R185" s="80" t="str">
        <f t="shared" si="33"/>
        <v/>
      </c>
      <c r="S185" s="81" t="str">
        <f t="shared" si="41"/>
        <v/>
      </c>
      <c r="T185" s="123" t="str">
        <f t="shared" si="42"/>
        <v/>
      </c>
      <c r="U185" s="124" t="str">
        <f t="shared" si="34"/>
        <v/>
      </c>
      <c r="V185" s="95"/>
      <c r="W185" s="15" t="str">
        <f t="shared" si="35"/>
        <v/>
      </c>
      <c r="X185" s="15" t="str">
        <f t="shared" si="36"/>
        <v/>
      </c>
    </row>
    <row r="186" spans="1:24" x14ac:dyDescent="0.25">
      <c r="A186" s="102"/>
      <c r="B186" s="18"/>
      <c r="C186" s="103"/>
      <c r="D186" s="103"/>
      <c r="E186" s="104"/>
      <c r="F186" s="136"/>
      <c r="G186" s="70" t="str">
        <f>IF(ISBLANK(E186),"",VLOOKUP(W186,FCCRateTable!A:C,2,FALSE))</f>
        <v/>
      </c>
      <c r="H186" s="71" t="str">
        <f t="shared" si="37"/>
        <v/>
      </c>
      <c r="I186" s="71" t="str">
        <f t="shared" si="38"/>
        <v/>
      </c>
      <c r="J186" s="71" t="str">
        <f t="shared" si="39"/>
        <v/>
      </c>
      <c r="K186" s="71" t="str">
        <f t="shared" si="29"/>
        <v/>
      </c>
      <c r="L186" s="81" t="str">
        <f t="shared" si="40"/>
        <v/>
      </c>
      <c r="M186" s="79" t="str">
        <f>IF(ISBLANK(E186),"",VLOOKUP(W186,FCCRateTable!A:C,3,FALSE))</f>
        <v/>
      </c>
      <c r="N186" s="80" t="str">
        <f t="shared" si="30"/>
        <v/>
      </c>
      <c r="O186" s="80" t="str">
        <f>IF(ISBLANK(E186),"",(VLOOKUP(X186,FCCRateTable!A:C,3,FALSE)*C186)+((VLOOKUP(X186,FCCRateTable!A:C,3,FALSE)/2*D186)))</f>
        <v/>
      </c>
      <c r="P186" s="81" t="str">
        <f t="shared" si="31"/>
        <v/>
      </c>
      <c r="Q186" s="80" t="str">
        <f t="shared" si="32"/>
        <v/>
      </c>
      <c r="R186" s="80" t="str">
        <f t="shared" si="33"/>
        <v/>
      </c>
      <c r="S186" s="81" t="str">
        <f t="shared" si="41"/>
        <v/>
      </c>
      <c r="T186" s="123" t="str">
        <f t="shared" si="42"/>
        <v/>
      </c>
      <c r="U186" s="124" t="str">
        <f t="shared" si="34"/>
        <v/>
      </c>
      <c r="V186" s="95"/>
      <c r="W186" s="15" t="str">
        <f t="shared" si="35"/>
        <v/>
      </c>
      <c r="X186" s="15" t="str">
        <f t="shared" si="36"/>
        <v/>
      </c>
    </row>
    <row r="187" spans="1:24" x14ac:dyDescent="0.25">
      <c r="A187" s="102"/>
      <c r="B187" s="18"/>
      <c r="C187" s="103"/>
      <c r="D187" s="103"/>
      <c r="E187" s="104"/>
      <c r="F187" s="136"/>
      <c r="G187" s="70" t="str">
        <f>IF(ISBLANK(E187),"",VLOOKUP(W187,FCCRateTable!A:C,2,FALSE))</f>
        <v/>
      </c>
      <c r="H187" s="71" t="str">
        <f t="shared" si="37"/>
        <v/>
      </c>
      <c r="I187" s="71" t="str">
        <f t="shared" si="38"/>
        <v/>
      </c>
      <c r="J187" s="71" t="str">
        <f t="shared" si="39"/>
        <v/>
      </c>
      <c r="K187" s="71" t="str">
        <f t="shared" si="29"/>
        <v/>
      </c>
      <c r="L187" s="81" t="str">
        <f t="shared" si="40"/>
        <v/>
      </c>
      <c r="M187" s="79" t="str">
        <f>IF(ISBLANK(E187),"",VLOOKUP(W187,FCCRateTable!A:C,3,FALSE))</f>
        <v/>
      </c>
      <c r="N187" s="80" t="str">
        <f t="shared" si="30"/>
        <v/>
      </c>
      <c r="O187" s="80" t="str">
        <f>IF(ISBLANK(E187),"",(VLOOKUP(X187,FCCRateTable!A:C,3,FALSE)*C187)+((VLOOKUP(X187,FCCRateTable!A:C,3,FALSE)/2*D187)))</f>
        <v/>
      </c>
      <c r="P187" s="81" t="str">
        <f t="shared" si="31"/>
        <v/>
      </c>
      <c r="Q187" s="80" t="str">
        <f t="shared" si="32"/>
        <v/>
      </c>
      <c r="R187" s="80" t="str">
        <f t="shared" si="33"/>
        <v/>
      </c>
      <c r="S187" s="81" t="str">
        <f t="shared" si="41"/>
        <v/>
      </c>
      <c r="T187" s="123" t="str">
        <f t="shared" si="42"/>
        <v/>
      </c>
      <c r="U187" s="124" t="str">
        <f t="shared" si="34"/>
        <v/>
      </c>
      <c r="V187" s="95"/>
      <c r="W187" s="15" t="str">
        <f t="shared" si="35"/>
        <v/>
      </c>
      <c r="X187" s="15" t="str">
        <f t="shared" si="36"/>
        <v/>
      </c>
    </row>
    <row r="188" spans="1:24" x14ac:dyDescent="0.25">
      <c r="A188" s="102"/>
      <c r="B188" s="18"/>
      <c r="C188" s="103"/>
      <c r="D188" s="103"/>
      <c r="E188" s="104"/>
      <c r="F188" s="136"/>
      <c r="G188" s="70" t="str">
        <f>IF(ISBLANK(E188),"",VLOOKUP(W188,FCCRateTable!A:C,2,FALSE))</f>
        <v/>
      </c>
      <c r="H188" s="71" t="str">
        <f t="shared" si="37"/>
        <v/>
      </c>
      <c r="I188" s="71" t="str">
        <f t="shared" si="38"/>
        <v/>
      </c>
      <c r="J188" s="71" t="str">
        <f t="shared" si="39"/>
        <v/>
      </c>
      <c r="K188" s="71" t="str">
        <f t="shared" si="29"/>
        <v/>
      </c>
      <c r="L188" s="81" t="str">
        <f t="shared" si="40"/>
        <v/>
      </c>
      <c r="M188" s="79" t="str">
        <f>IF(ISBLANK(E188),"",VLOOKUP(W188,FCCRateTable!A:C,3,FALSE))</f>
        <v/>
      </c>
      <c r="N188" s="80" t="str">
        <f t="shared" si="30"/>
        <v/>
      </c>
      <c r="O188" s="80" t="str">
        <f>IF(ISBLANK(E188),"",(VLOOKUP(X188,FCCRateTable!A:C,3,FALSE)*C188)+((VLOOKUP(X188,FCCRateTable!A:C,3,FALSE)/2*D188)))</f>
        <v/>
      </c>
      <c r="P188" s="81" t="str">
        <f t="shared" si="31"/>
        <v/>
      </c>
      <c r="Q188" s="80" t="str">
        <f t="shared" si="32"/>
        <v/>
      </c>
      <c r="R188" s="80" t="str">
        <f t="shared" si="33"/>
        <v/>
      </c>
      <c r="S188" s="81" t="str">
        <f t="shared" si="41"/>
        <v/>
      </c>
      <c r="T188" s="123" t="str">
        <f t="shared" si="42"/>
        <v/>
      </c>
      <c r="U188" s="124" t="str">
        <f t="shared" si="34"/>
        <v/>
      </c>
      <c r="V188" s="95"/>
      <c r="W188" s="15" t="str">
        <f t="shared" si="35"/>
        <v/>
      </c>
      <c r="X188" s="15" t="str">
        <f t="shared" si="36"/>
        <v/>
      </c>
    </row>
    <row r="189" spans="1:24" x14ac:dyDescent="0.25">
      <c r="A189" s="102"/>
      <c r="B189" s="18"/>
      <c r="C189" s="103"/>
      <c r="D189" s="103"/>
      <c r="E189" s="104"/>
      <c r="F189" s="136"/>
      <c r="G189" s="70" t="str">
        <f>IF(ISBLANK(E189),"",VLOOKUP(W189,FCCRateTable!A:C,2,FALSE))</f>
        <v/>
      </c>
      <c r="H189" s="71" t="str">
        <f t="shared" si="37"/>
        <v/>
      </c>
      <c r="I189" s="71" t="str">
        <f t="shared" si="38"/>
        <v/>
      </c>
      <c r="J189" s="71" t="str">
        <f t="shared" si="39"/>
        <v/>
      </c>
      <c r="K189" s="71" t="str">
        <f t="shared" ref="K189:K252" si="43">IF(ISBLANK(E189),"",(I189+J189))</f>
        <v/>
      </c>
      <c r="L189" s="81" t="str">
        <f t="shared" si="40"/>
        <v/>
      </c>
      <c r="M189" s="79" t="str">
        <f>IF(ISBLANK(E189),"",VLOOKUP(W189,FCCRateTable!A:C,3,FALSE))</f>
        <v/>
      </c>
      <c r="N189" s="80" t="str">
        <f t="shared" si="30"/>
        <v/>
      </c>
      <c r="O189" s="80" t="str">
        <f>IF(ISBLANK(E189),"",(VLOOKUP(X189,FCCRateTable!A:C,3,FALSE)*C189)+((VLOOKUP(X189,FCCRateTable!A:C,3,FALSE)/2*D189)))</f>
        <v/>
      </c>
      <c r="P189" s="81" t="str">
        <f t="shared" si="31"/>
        <v/>
      </c>
      <c r="Q189" s="80" t="str">
        <f t="shared" si="32"/>
        <v/>
      </c>
      <c r="R189" s="80" t="str">
        <f t="shared" si="33"/>
        <v/>
      </c>
      <c r="S189" s="81" t="str">
        <f t="shared" si="41"/>
        <v/>
      </c>
      <c r="T189" s="123" t="str">
        <f t="shared" si="42"/>
        <v/>
      </c>
      <c r="U189" s="124" t="str">
        <f t="shared" si="34"/>
        <v/>
      </c>
      <c r="V189" s="95"/>
      <c r="W189" s="15" t="str">
        <f t="shared" si="35"/>
        <v/>
      </c>
      <c r="X189" s="15" t="str">
        <f t="shared" si="36"/>
        <v/>
      </c>
    </row>
    <row r="190" spans="1:24" x14ac:dyDescent="0.25">
      <c r="A190" s="102"/>
      <c r="B190" s="18"/>
      <c r="C190" s="103"/>
      <c r="D190" s="103"/>
      <c r="E190" s="104"/>
      <c r="F190" s="136"/>
      <c r="G190" s="70" t="str">
        <f>IF(ISBLANK(E190),"",VLOOKUP(W190,FCCRateTable!A:C,2,FALSE))</f>
        <v/>
      </c>
      <c r="H190" s="71" t="str">
        <f t="shared" si="37"/>
        <v/>
      </c>
      <c r="I190" s="71" t="str">
        <f t="shared" si="38"/>
        <v/>
      </c>
      <c r="J190" s="71" t="str">
        <f t="shared" si="39"/>
        <v/>
      </c>
      <c r="K190" s="71" t="str">
        <f t="shared" si="43"/>
        <v/>
      </c>
      <c r="L190" s="81" t="str">
        <f t="shared" si="40"/>
        <v/>
      </c>
      <c r="M190" s="79" t="str">
        <f>IF(ISBLANK(E190),"",VLOOKUP(W190,FCCRateTable!A:C,3,FALSE))</f>
        <v/>
      </c>
      <c r="N190" s="80" t="str">
        <f t="shared" si="30"/>
        <v/>
      </c>
      <c r="O190" s="80" t="str">
        <f>IF(ISBLANK(E190),"",(VLOOKUP(X190,FCCRateTable!A:C,3,FALSE)*C190)+((VLOOKUP(X190,FCCRateTable!A:C,3,FALSE)/2*D190)))</f>
        <v/>
      </c>
      <c r="P190" s="81" t="str">
        <f t="shared" si="31"/>
        <v/>
      </c>
      <c r="Q190" s="80" t="str">
        <f t="shared" si="32"/>
        <v/>
      </c>
      <c r="R190" s="80" t="str">
        <f t="shared" si="33"/>
        <v/>
      </c>
      <c r="S190" s="81" t="str">
        <f t="shared" si="41"/>
        <v/>
      </c>
      <c r="T190" s="123" t="str">
        <f t="shared" si="42"/>
        <v/>
      </c>
      <c r="U190" s="124" t="str">
        <f t="shared" si="34"/>
        <v/>
      </c>
      <c r="V190" s="95"/>
      <c r="W190" s="15" t="str">
        <f t="shared" si="35"/>
        <v/>
      </c>
      <c r="X190" s="15" t="str">
        <f t="shared" si="36"/>
        <v/>
      </c>
    </row>
    <row r="191" spans="1:24" x14ac:dyDescent="0.25">
      <c r="A191" s="102"/>
      <c r="B191" s="18"/>
      <c r="C191" s="103"/>
      <c r="D191" s="103"/>
      <c r="E191" s="104"/>
      <c r="F191" s="136"/>
      <c r="G191" s="70" t="str">
        <f>IF(ISBLANK(E191),"",VLOOKUP(W191,FCCRateTable!A:C,2,FALSE))</f>
        <v/>
      </c>
      <c r="H191" s="71" t="str">
        <f t="shared" si="37"/>
        <v/>
      </c>
      <c r="I191" s="71" t="str">
        <f t="shared" si="38"/>
        <v/>
      </c>
      <c r="J191" s="71" t="str">
        <f t="shared" si="39"/>
        <v/>
      </c>
      <c r="K191" s="71" t="str">
        <f t="shared" si="43"/>
        <v/>
      </c>
      <c r="L191" s="81" t="str">
        <f t="shared" si="40"/>
        <v/>
      </c>
      <c r="M191" s="79" t="str">
        <f>IF(ISBLANK(E191),"",VLOOKUP(W191,FCCRateTable!A:C,3,FALSE))</f>
        <v/>
      </c>
      <c r="N191" s="80" t="str">
        <f t="shared" si="30"/>
        <v/>
      </c>
      <c r="O191" s="80" t="str">
        <f>IF(ISBLANK(E191),"",(VLOOKUP(X191,FCCRateTable!A:C,3,FALSE)*C191)+((VLOOKUP(X191,FCCRateTable!A:C,3,FALSE)/2*D191)))</f>
        <v/>
      </c>
      <c r="P191" s="81" t="str">
        <f t="shared" si="31"/>
        <v/>
      </c>
      <c r="Q191" s="80" t="str">
        <f t="shared" si="32"/>
        <v/>
      </c>
      <c r="R191" s="80" t="str">
        <f t="shared" si="33"/>
        <v/>
      </c>
      <c r="S191" s="81" t="str">
        <f t="shared" si="41"/>
        <v/>
      </c>
      <c r="T191" s="123" t="str">
        <f t="shared" si="42"/>
        <v/>
      </c>
      <c r="U191" s="124" t="str">
        <f t="shared" si="34"/>
        <v/>
      </c>
      <c r="V191" s="95"/>
      <c r="W191" s="15" t="str">
        <f t="shared" si="35"/>
        <v/>
      </c>
      <c r="X191" s="15" t="str">
        <f t="shared" si="36"/>
        <v/>
      </c>
    </row>
    <row r="192" spans="1:24" x14ac:dyDescent="0.25">
      <c r="A192" s="102"/>
      <c r="B192" s="18"/>
      <c r="C192" s="103"/>
      <c r="D192" s="103"/>
      <c r="E192" s="104"/>
      <c r="F192" s="136"/>
      <c r="G192" s="70" t="str">
        <f>IF(ISBLANK(E192),"",VLOOKUP(W192,FCCRateTable!A:C,2,FALSE))</f>
        <v/>
      </c>
      <c r="H192" s="71" t="str">
        <f t="shared" si="37"/>
        <v/>
      </c>
      <c r="I192" s="71" t="str">
        <f t="shared" si="38"/>
        <v/>
      </c>
      <c r="J192" s="71" t="str">
        <f t="shared" si="39"/>
        <v/>
      </c>
      <c r="K192" s="71" t="str">
        <f t="shared" si="43"/>
        <v/>
      </c>
      <c r="L192" s="81" t="str">
        <f t="shared" si="40"/>
        <v/>
      </c>
      <c r="M192" s="79" t="str">
        <f>IF(ISBLANK(E192),"",VLOOKUP(W192,FCCRateTable!A:C,3,FALSE))</f>
        <v/>
      </c>
      <c r="N192" s="80" t="str">
        <f t="shared" si="30"/>
        <v/>
      </c>
      <c r="O192" s="80" t="str">
        <f>IF(ISBLANK(E192),"",(VLOOKUP(X192,FCCRateTable!A:C,3,FALSE)*C192)+((VLOOKUP(X192,FCCRateTable!A:C,3,FALSE)/2*D192)))</f>
        <v/>
      </c>
      <c r="P192" s="81" t="str">
        <f t="shared" si="31"/>
        <v/>
      </c>
      <c r="Q192" s="80" t="str">
        <f t="shared" si="32"/>
        <v/>
      </c>
      <c r="R192" s="80" t="str">
        <f t="shared" si="33"/>
        <v/>
      </c>
      <c r="S192" s="81" t="str">
        <f t="shared" si="41"/>
        <v/>
      </c>
      <c r="T192" s="123" t="str">
        <f t="shared" si="42"/>
        <v/>
      </c>
      <c r="U192" s="124" t="str">
        <f t="shared" si="34"/>
        <v/>
      </c>
      <c r="V192" s="95"/>
      <c r="W192" s="15" t="str">
        <f t="shared" si="35"/>
        <v/>
      </c>
      <c r="X192" s="15" t="str">
        <f t="shared" si="36"/>
        <v/>
      </c>
    </row>
    <row r="193" spans="1:24" x14ac:dyDescent="0.25">
      <c r="A193" s="102"/>
      <c r="B193" s="18"/>
      <c r="C193" s="103"/>
      <c r="D193" s="103"/>
      <c r="E193" s="104"/>
      <c r="F193" s="136"/>
      <c r="G193" s="70" t="str">
        <f>IF(ISBLANK(E193),"",VLOOKUP(W193,FCCRateTable!A:C,2,FALSE))</f>
        <v/>
      </c>
      <c r="H193" s="71" t="str">
        <f t="shared" si="37"/>
        <v/>
      </c>
      <c r="I193" s="71" t="str">
        <f t="shared" si="38"/>
        <v/>
      </c>
      <c r="J193" s="71" t="str">
        <f t="shared" si="39"/>
        <v/>
      </c>
      <c r="K193" s="71" t="str">
        <f t="shared" si="43"/>
        <v/>
      </c>
      <c r="L193" s="81" t="str">
        <f t="shared" si="40"/>
        <v/>
      </c>
      <c r="M193" s="79" t="str">
        <f>IF(ISBLANK(E193),"",VLOOKUP(W193,FCCRateTable!A:C,3,FALSE))</f>
        <v/>
      </c>
      <c r="N193" s="80" t="str">
        <f t="shared" si="30"/>
        <v/>
      </c>
      <c r="O193" s="80" t="str">
        <f>IF(ISBLANK(E193),"",(VLOOKUP(X193,FCCRateTable!A:C,3,FALSE)*C193)+((VLOOKUP(X193,FCCRateTable!A:C,3,FALSE)/2*D193)))</f>
        <v/>
      </c>
      <c r="P193" s="81" t="str">
        <f t="shared" si="31"/>
        <v/>
      </c>
      <c r="Q193" s="80" t="str">
        <f t="shared" si="32"/>
        <v/>
      </c>
      <c r="R193" s="80" t="str">
        <f t="shared" si="33"/>
        <v/>
      </c>
      <c r="S193" s="81" t="str">
        <f t="shared" si="41"/>
        <v/>
      </c>
      <c r="T193" s="123" t="str">
        <f t="shared" si="42"/>
        <v/>
      </c>
      <c r="U193" s="124" t="str">
        <f t="shared" si="34"/>
        <v/>
      </c>
      <c r="V193" s="95"/>
      <c r="W193" s="15" t="str">
        <f t="shared" si="35"/>
        <v/>
      </c>
      <c r="X193" s="15" t="str">
        <f t="shared" si="36"/>
        <v/>
      </c>
    </row>
    <row r="194" spans="1:24" x14ac:dyDescent="0.25">
      <c r="A194" s="102"/>
      <c r="B194" s="18"/>
      <c r="C194" s="103"/>
      <c r="D194" s="103"/>
      <c r="E194" s="104"/>
      <c r="F194" s="136"/>
      <c r="G194" s="70" t="str">
        <f>IF(ISBLANK(E194),"",VLOOKUP(W194,FCCRateTable!A:C,2,FALSE))</f>
        <v/>
      </c>
      <c r="H194" s="71" t="str">
        <f t="shared" si="37"/>
        <v/>
      </c>
      <c r="I194" s="71" t="str">
        <f t="shared" si="38"/>
        <v/>
      </c>
      <c r="J194" s="71" t="str">
        <f t="shared" si="39"/>
        <v/>
      </c>
      <c r="K194" s="71" t="str">
        <f t="shared" si="43"/>
        <v/>
      </c>
      <c r="L194" s="81" t="str">
        <f t="shared" si="40"/>
        <v/>
      </c>
      <c r="M194" s="79" t="str">
        <f>IF(ISBLANK(E194),"",VLOOKUP(W194,FCCRateTable!A:C,3,FALSE))</f>
        <v/>
      </c>
      <c r="N194" s="80" t="str">
        <f t="shared" si="30"/>
        <v/>
      </c>
      <c r="O194" s="80" t="str">
        <f>IF(ISBLANK(E194),"",(VLOOKUP(X194,FCCRateTable!A:C,3,FALSE)*C194)+((VLOOKUP(X194,FCCRateTable!A:C,3,FALSE)/2*D194)))</f>
        <v/>
      </c>
      <c r="P194" s="81" t="str">
        <f t="shared" si="31"/>
        <v/>
      </c>
      <c r="Q194" s="80" t="str">
        <f t="shared" si="32"/>
        <v/>
      </c>
      <c r="R194" s="80" t="str">
        <f t="shared" si="33"/>
        <v/>
      </c>
      <c r="S194" s="81" t="str">
        <f t="shared" si="41"/>
        <v/>
      </c>
      <c r="T194" s="123" t="str">
        <f t="shared" si="42"/>
        <v/>
      </c>
      <c r="U194" s="124" t="str">
        <f t="shared" si="34"/>
        <v/>
      </c>
      <c r="V194" s="95"/>
      <c r="W194" s="15" t="str">
        <f t="shared" si="35"/>
        <v/>
      </c>
      <c r="X194" s="15" t="str">
        <f t="shared" si="36"/>
        <v/>
      </c>
    </row>
    <row r="195" spans="1:24" x14ac:dyDescent="0.25">
      <c r="A195" s="102"/>
      <c r="B195" s="18"/>
      <c r="C195" s="103"/>
      <c r="D195" s="103"/>
      <c r="E195" s="104"/>
      <c r="F195" s="136"/>
      <c r="G195" s="70" t="str">
        <f>IF(ISBLANK(E195),"",VLOOKUP(W195,FCCRateTable!A:C,2,FALSE))</f>
        <v/>
      </c>
      <c r="H195" s="71" t="str">
        <f t="shared" si="37"/>
        <v/>
      </c>
      <c r="I195" s="71" t="str">
        <f t="shared" si="38"/>
        <v/>
      </c>
      <c r="J195" s="71" t="str">
        <f t="shared" si="39"/>
        <v/>
      </c>
      <c r="K195" s="71" t="str">
        <f t="shared" si="43"/>
        <v/>
      </c>
      <c r="L195" s="81" t="str">
        <f t="shared" si="40"/>
        <v/>
      </c>
      <c r="M195" s="79" t="str">
        <f>IF(ISBLANK(E195),"",VLOOKUP(W195,FCCRateTable!A:C,3,FALSE))</f>
        <v/>
      </c>
      <c r="N195" s="80" t="str">
        <f t="shared" si="30"/>
        <v/>
      </c>
      <c r="O195" s="80" t="str">
        <f>IF(ISBLANK(E195),"",(VLOOKUP(X195,FCCRateTable!A:C,3,FALSE)*C195)+((VLOOKUP(X195,FCCRateTable!A:C,3,FALSE)/2*D195)))</f>
        <v/>
      </c>
      <c r="P195" s="81" t="str">
        <f t="shared" si="31"/>
        <v/>
      </c>
      <c r="Q195" s="80" t="str">
        <f t="shared" si="32"/>
        <v/>
      </c>
      <c r="R195" s="80" t="str">
        <f t="shared" si="33"/>
        <v/>
      </c>
      <c r="S195" s="81" t="str">
        <f t="shared" si="41"/>
        <v/>
      </c>
      <c r="T195" s="123" t="str">
        <f t="shared" si="42"/>
        <v/>
      </c>
      <c r="U195" s="124" t="str">
        <f t="shared" si="34"/>
        <v/>
      </c>
      <c r="V195" s="95"/>
      <c r="W195" s="15" t="str">
        <f t="shared" si="35"/>
        <v/>
      </c>
      <c r="X195" s="15" t="str">
        <f t="shared" si="36"/>
        <v/>
      </c>
    </row>
    <row r="196" spans="1:24" x14ac:dyDescent="0.25">
      <c r="A196" s="102"/>
      <c r="B196" s="18"/>
      <c r="C196" s="103"/>
      <c r="D196" s="103"/>
      <c r="E196" s="104"/>
      <c r="F196" s="136"/>
      <c r="G196" s="70" t="str">
        <f>IF(ISBLANK(E196),"",VLOOKUP(W196,FCCRateTable!A:C,2,FALSE))</f>
        <v/>
      </c>
      <c r="H196" s="71" t="str">
        <f t="shared" si="37"/>
        <v/>
      </c>
      <c r="I196" s="71" t="str">
        <f t="shared" si="38"/>
        <v/>
      </c>
      <c r="J196" s="71" t="str">
        <f t="shared" si="39"/>
        <v/>
      </c>
      <c r="K196" s="71" t="str">
        <f t="shared" si="43"/>
        <v/>
      </c>
      <c r="L196" s="81" t="str">
        <f t="shared" si="40"/>
        <v/>
      </c>
      <c r="M196" s="79" t="str">
        <f>IF(ISBLANK(E196),"",VLOOKUP(W196,FCCRateTable!A:C,3,FALSE))</f>
        <v/>
      </c>
      <c r="N196" s="80" t="str">
        <f t="shared" si="30"/>
        <v/>
      </c>
      <c r="O196" s="80" t="str">
        <f>IF(ISBLANK(E196),"",(VLOOKUP(X196,FCCRateTable!A:C,3,FALSE)*C196)+((VLOOKUP(X196,FCCRateTable!A:C,3,FALSE)/2*D196)))</f>
        <v/>
      </c>
      <c r="P196" s="81" t="str">
        <f t="shared" si="31"/>
        <v/>
      </c>
      <c r="Q196" s="80" t="str">
        <f t="shared" si="32"/>
        <v/>
      </c>
      <c r="R196" s="80" t="str">
        <f t="shared" si="33"/>
        <v/>
      </c>
      <c r="S196" s="81" t="str">
        <f t="shared" si="41"/>
        <v/>
      </c>
      <c r="T196" s="123" t="str">
        <f t="shared" si="42"/>
        <v/>
      </c>
      <c r="U196" s="124" t="str">
        <f t="shared" si="34"/>
        <v/>
      </c>
      <c r="V196" s="95"/>
      <c r="W196" s="15" t="str">
        <f t="shared" si="35"/>
        <v/>
      </c>
      <c r="X196" s="15" t="str">
        <f t="shared" si="36"/>
        <v/>
      </c>
    </row>
    <row r="197" spans="1:24" x14ac:dyDescent="0.25">
      <c r="A197" s="102"/>
      <c r="B197" s="18"/>
      <c r="C197" s="103"/>
      <c r="D197" s="103"/>
      <c r="E197" s="104"/>
      <c r="F197" s="136"/>
      <c r="G197" s="70" t="str">
        <f>IF(ISBLANK(E197),"",VLOOKUP(W197,FCCRateTable!A:C,2,FALSE))</f>
        <v/>
      </c>
      <c r="H197" s="71" t="str">
        <f t="shared" si="37"/>
        <v/>
      </c>
      <c r="I197" s="71" t="str">
        <f t="shared" si="38"/>
        <v/>
      </c>
      <c r="J197" s="71" t="str">
        <f t="shared" si="39"/>
        <v/>
      </c>
      <c r="K197" s="71" t="str">
        <f t="shared" si="43"/>
        <v/>
      </c>
      <c r="L197" s="81" t="str">
        <f t="shared" si="40"/>
        <v/>
      </c>
      <c r="M197" s="79" t="str">
        <f>IF(ISBLANK(E197),"",VLOOKUP(W197,FCCRateTable!A:C,3,FALSE))</f>
        <v/>
      </c>
      <c r="N197" s="80" t="str">
        <f t="shared" si="30"/>
        <v/>
      </c>
      <c r="O197" s="80" t="str">
        <f>IF(ISBLANK(E197),"",(VLOOKUP(X197,FCCRateTable!A:C,3,FALSE)*C197)+((VLOOKUP(X197,FCCRateTable!A:C,3,FALSE)/2*D197)))</f>
        <v/>
      </c>
      <c r="P197" s="81" t="str">
        <f t="shared" si="31"/>
        <v/>
      </c>
      <c r="Q197" s="80" t="str">
        <f t="shared" si="32"/>
        <v/>
      </c>
      <c r="R197" s="80" t="str">
        <f t="shared" si="33"/>
        <v/>
      </c>
      <c r="S197" s="81" t="str">
        <f t="shared" si="41"/>
        <v/>
      </c>
      <c r="T197" s="123" t="str">
        <f t="shared" si="42"/>
        <v/>
      </c>
      <c r="U197" s="124" t="str">
        <f t="shared" si="34"/>
        <v/>
      </c>
      <c r="V197" s="95"/>
      <c r="W197" s="15" t="str">
        <f t="shared" si="35"/>
        <v/>
      </c>
      <c r="X197" s="15" t="str">
        <f t="shared" si="36"/>
        <v/>
      </c>
    </row>
    <row r="198" spans="1:24" x14ac:dyDescent="0.25">
      <c r="A198" s="102"/>
      <c r="B198" s="18"/>
      <c r="C198" s="103"/>
      <c r="D198" s="103"/>
      <c r="E198" s="104"/>
      <c r="F198" s="136"/>
      <c r="G198" s="70" t="str">
        <f>IF(ISBLANK(E198),"",VLOOKUP(W198,FCCRateTable!A:C,2,FALSE))</f>
        <v/>
      </c>
      <c r="H198" s="71" t="str">
        <f t="shared" si="37"/>
        <v/>
      </c>
      <c r="I198" s="71" t="str">
        <f t="shared" si="38"/>
        <v/>
      </c>
      <c r="J198" s="71" t="str">
        <f t="shared" si="39"/>
        <v/>
      </c>
      <c r="K198" s="71" t="str">
        <f t="shared" si="43"/>
        <v/>
      </c>
      <c r="L198" s="81" t="str">
        <f t="shared" si="40"/>
        <v/>
      </c>
      <c r="M198" s="79" t="str">
        <f>IF(ISBLANK(E198),"",VLOOKUP(W198,FCCRateTable!A:C,3,FALSE))</f>
        <v/>
      </c>
      <c r="N198" s="80" t="str">
        <f t="shared" si="30"/>
        <v/>
      </c>
      <c r="O198" s="80" t="str">
        <f>IF(ISBLANK(E198),"",(VLOOKUP(X198,FCCRateTable!A:C,3,FALSE)*C198)+((VLOOKUP(X198,FCCRateTable!A:C,3,FALSE)/2*D198)))</f>
        <v/>
      </c>
      <c r="P198" s="81" t="str">
        <f t="shared" si="31"/>
        <v/>
      </c>
      <c r="Q198" s="80" t="str">
        <f t="shared" si="32"/>
        <v/>
      </c>
      <c r="R198" s="80" t="str">
        <f t="shared" si="33"/>
        <v/>
      </c>
      <c r="S198" s="81" t="str">
        <f t="shared" si="41"/>
        <v/>
      </c>
      <c r="T198" s="123" t="str">
        <f t="shared" si="42"/>
        <v/>
      </c>
      <c r="U198" s="124" t="str">
        <f t="shared" si="34"/>
        <v/>
      </c>
      <c r="V198" s="95"/>
      <c r="W198" s="15" t="str">
        <f t="shared" si="35"/>
        <v/>
      </c>
      <c r="X198" s="15" t="str">
        <f t="shared" si="36"/>
        <v/>
      </c>
    </row>
    <row r="199" spans="1:24" x14ac:dyDescent="0.25">
      <c r="A199" s="102"/>
      <c r="B199" s="18"/>
      <c r="C199" s="103"/>
      <c r="D199" s="103"/>
      <c r="E199" s="104"/>
      <c r="F199" s="136"/>
      <c r="G199" s="70" t="str">
        <f>IF(ISBLANK(E199),"",VLOOKUP(W199,FCCRateTable!A:C,2,FALSE))</f>
        <v/>
      </c>
      <c r="H199" s="71" t="str">
        <f t="shared" si="37"/>
        <v/>
      </c>
      <c r="I199" s="71" t="str">
        <f t="shared" si="38"/>
        <v/>
      </c>
      <c r="J199" s="71" t="str">
        <f t="shared" si="39"/>
        <v/>
      </c>
      <c r="K199" s="71" t="str">
        <f t="shared" si="43"/>
        <v/>
      </c>
      <c r="L199" s="81" t="str">
        <f t="shared" si="40"/>
        <v/>
      </c>
      <c r="M199" s="79" t="str">
        <f>IF(ISBLANK(E199),"",VLOOKUP(W199,FCCRateTable!A:C,3,FALSE))</f>
        <v/>
      </c>
      <c r="N199" s="80" t="str">
        <f t="shared" si="30"/>
        <v/>
      </c>
      <c r="O199" s="80" t="str">
        <f>IF(ISBLANK(E199),"",(VLOOKUP(X199,FCCRateTable!A:C,3,FALSE)*C199)+((VLOOKUP(X199,FCCRateTable!A:C,3,FALSE)/2*D199)))</f>
        <v/>
      </c>
      <c r="P199" s="81" t="str">
        <f t="shared" si="31"/>
        <v/>
      </c>
      <c r="Q199" s="80" t="str">
        <f t="shared" si="32"/>
        <v/>
      </c>
      <c r="R199" s="80" t="str">
        <f t="shared" si="33"/>
        <v/>
      </c>
      <c r="S199" s="81" t="str">
        <f t="shared" si="41"/>
        <v/>
      </c>
      <c r="T199" s="123" t="str">
        <f t="shared" si="42"/>
        <v/>
      </c>
      <c r="U199" s="124" t="str">
        <f t="shared" si="34"/>
        <v/>
      </c>
      <c r="V199" s="95"/>
      <c r="W199" s="15" t="str">
        <f t="shared" si="35"/>
        <v/>
      </c>
      <c r="X199" s="15" t="str">
        <f t="shared" si="36"/>
        <v/>
      </c>
    </row>
    <row r="200" spans="1:24" x14ac:dyDescent="0.25">
      <c r="A200" s="102"/>
      <c r="B200" s="18"/>
      <c r="C200" s="103"/>
      <c r="D200" s="103"/>
      <c r="E200" s="104"/>
      <c r="F200" s="136"/>
      <c r="G200" s="70" t="str">
        <f>IF(ISBLANK(E200),"",VLOOKUP(W200,FCCRateTable!A:C,2,FALSE))</f>
        <v/>
      </c>
      <c r="H200" s="71" t="str">
        <f t="shared" si="37"/>
        <v/>
      </c>
      <c r="I200" s="71" t="str">
        <f t="shared" si="38"/>
        <v/>
      </c>
      <c r="J200" s="71" t="str">
        <f t="shared" si="39"/>
        <v/>
      </c>
      <c r="K200" s="71" t="str">
        <f t="shared" si="43"/>
        <v/>
      </c>
      <c r="L200" s="81" t="str">
        <f t="shared" si="40"/>
        <v/>
      </c>
      <c r="M200" s="79" t="str">
        <f>IF(ISBLANK(E200),"",VLOOKUP(W200,FCCRateTable!A:C,3,FALSE))</f>
        <v/>
      </c>
      <c r="N200" s="80" t="str">
        <f t="shared" si="30"/>
        <v/>
      </c>
      <c r="O200" s="80" t="str">
        <f>IF(ISBLANK(E200),"",(VLOOKUP(X200,FCCRateTable!A:C,3,FALSE)*C200)+((VLOOKUP(X200,FCCRateTable!A:C,3,FALSE)/2*D200)))</f>
        <v/>
      </c>
      <c r="P200" s="81" t="str">
        <f t="shared" si="31"/>
        <v/>
      </c>
      <c r="Q200" s="80" t="str">
        <f t="shared" si="32"/>
        <v/>
      </c>
      <c r="R200" s="80" t="str">
        <f t="shared" si="33"/>
        <v/>
      </c>
      <c r="S200" s="81" t="str">
        <f t="shared" si="41"/>
        <v/>
      </c>
      <c r="T200" s="123" t="str">
        <f t="shared" si="42"/>
        <v/>
      </c>
      <c r="U200" s="124" t="str">
        <f t="shared" si="34"/>
        <v/>
      </c>
      <c r="V200" s="95"/>
      <c r="W200" s="15" t="str">
        <f t="shared" si="35"/>
        <v/>
      </c>
      <c r="X200" s="15" t="str">
        <f t="shared" si="36"/>
        <v/>
      </c>
    </row>
    <row r="201" spans="1:24" x14ac:dyDescent="0.25">
      <c r="A201" s="102"/>
      <c r="B201" s="18"/>
      <c r="C201" s="103"/>
      <c r="D201" s="103"/>
      <c r="E201" s="104"/>
      <c r="F201" s="136"/>
      <c r="G201" s="70" t="str">
        <f>IF(ISBLANK(E201),"",VLOOKUP(W201,FCCRateTable!A:C,2,FALSE))</f>
        <v/>
      </c>
      <c r="H201" s="71" t="str">
        <f t="shared" si="37"/>
        <v/>
      </c>
      <c r="I201" s="71" t="str">
        <f t="shared" si="38"/>
        <v/>
      </c>
      <c r="J201" s="71" t="str">
        <f t="shared" si="39"/>
        <v/>
      </c>
      <c r="K201" s="71" t="str">
        <f t="shared" si="43"/>
        <v/>
      </c>
      <c r="L201" s="81" t="str">
        <f t="shared" si="40"/>
        <v/>
      </c>
      <c r="M201" s="79" t="str">
        <f>IF(ISBLANK(E201),"",VLOOKUP(W201,FCCRateTable!A:C,3,FALSE))</f>
        <v/>
      </c>
      <c r="N201" s="80" t="str">
        <f t="shared" si="30"/>
        <v/>
      </c>
      <c r="O201" s="80" t="str">
        <f>IF(ISBLANK(E201),"",(VLOOKUP(X201,FCCRateTable!A:C,3,FALSE)*C201)+((VLOOKUP(X201,FCCRateTable!A:C,3,FALSE)/2*D201)))</f>
        <v/>
      </c>
      <c r="P201" s="81" t="str">
        <f t="shared" si="31"/>
        <v/>
      </c>
      <c r="Q201" s="80" t="str">
        <f t="shared" si="32"/>
        <v/>
      </c>
      <c r="R201" s="80" t="str">
        <f t="shared" si="33"/>
        <v/>
      </c>
      <c r="S201" s="81" t="str">
        <f t="shared" si="41"/>
        <v/>
      </c>
      <c r="T201" s="123" t="str">
        <f t="shared" si="42"/>
        <v/>
      </c>
      <c r="U201" s="124" t="str">
        <f t="shared" si="34"/>
        <v/>
      </c>
      <c r="V201" s="95"/>
      <c r="W201" s="15" t="str">
        <f t="shared" si="35"/>
        <v/>
      </c>
      <c r="X201" s="15" t="str">
        <f t="shared" si="36"/>
        <v/>
      </c>
    </row>
    <row r="202" spans="1:24" x14ac:dyDescent="0.25">
      <c r="A202" s="102"/>
      <c r="B202" s="18"/>
      <c r="C202" s="103"/>
      <c r="D202" s="103"/>
      <c r="E202" s="104"/>
      <c r="F202" s="136"/>
      <c r="G202" s="70" t="str">
        <f>IF(ISBLANK(E202),"",VLOOKUP(W202,FCCRateTable!A:C,2,FALSE))</f>
        <v/>
      </c>
      <c r="H202" s="71" t="str">
        <f t="shared" si="37"/>
        <v/>
      </c>
      <c r="I202" s="71" t="str">
        <f t="shared" si="38"/>
        <v/>
      </c>
      <c r="J202" s="71" t="str">
        <f t="shared" si="39"/>
        <v/>
      </c>
      <c r="K202" s="71" t="str">
        <f t="shared" si="43"/>
        <v/>
      </c>
      <c r="L202" s="81" t="str">
        <f t="shared" si="40"/>
        <v/>
      </c>
      <c r="M202" s="79" t="str">
        <f>IF(ISBLANK(E202),"",VLOOKUP(W202,FCCRateTable!A:C,3,FALSE))</f>
        <v/>
      </c>
      <c r="N202" s="80" t="str">
        <f t="shared" ref="N202:N265" si="44">IF(ISBLANK(E202),"",((M202-G202)*C202)+(((M202-G202)/2)*D202))</f>
        <v/>
      </c>
      <c r="O202" s="80" t="str">
        <f>IF(ISBLANK(E202),"",(VLOOKUP(X202,FCCRateTable!A:C,3,FALSE)*C202)+((VLOOKUP(X202,FCCRateTable!A:C,3,FALSE)/2*D202)))</f>
        <v/>
      </c>
      <c r="P202" s="81" t="str">
        <f t="shared" ref="P202:P265" si="45">IF(ISBLANK(E202),"",N202+O202)</f>
        <v/>
      </c>
      <c r="Q202" s="80" t="str">
        <f t="shared" ref="Q202:Q265" si="46">IF(ISBLANK(E202),"",(C202*IF(E202="Infant",$K$3,IF(E202="Toddler",$K$4,IF(E202="Preschool",$K$5,IF(E202="School",$K$6,"")))))+(D202*IF(E202="Infant",$K$3,IF(E202="Toddler",$K$4,IF(E202="Preschool",$K$5,IF(E202="School",$K$6,""))))/2))</f>
        <v/>
      </c>
      <c r="R202" s="80" t="str">
        <f t="shared" ref="R202:R249" si="47">IF(ISBLANK(E202),"",N202+K202)</f>
        <v/>
      </c>
      <c r="S202" s="81" t="str">
        <f t="shared" si="41"/>
        <v/>
      </c>
      <c r="T202" s="123" t="str">
        <f t="shared" si="42"/>
        <v/>
      </c>
      <c r="U202" s="124" t="str">
        <f t="shared" ref="U202:U265" si="48">IF(ISBLANK(E202),"",K202-L202+N202+O202)</f>
        <v/>
      </c>
      <c r="V202" s="95"/>
      <c r="W202" s="15" t="str">
        <f t="shared" ref="W202:W265" si="49">IF(ISBLANK(E202),"",CONCATENATE($B$4,",",E202))</f>
        <v/>
      </c>
      <c r="X202" s="15" t="str">
        <f t="shared" ref="X202:X265" si="50">IF(ISBLANK(E202),"",CONCATENATE($B$4,",",E202,",",$I$4))</f>
        <v/>
      </c>
    </row>
    <row r="203" spans="1:24" x14ac:dyDescent="0.25">
      <c r="A203" s="102"/>
      <c r="B203" s="18"/>
      <c r="C203" s="103"/>
      <c r="D203" s="103"/>
      <c r="E203" s="104"/>
      <c r="F203" s="136"/>
      <c r="G203" s="70" t="str">
        <f>IF(ISBLANK(E203),"",VLOOKUP(W203,FCCRateTable!A:C,2,FALSE))</f>
        <v/>
      </c>
      <c r="H203" s="71" t="str">
        <f t="shared" ref="H203:H266" si="51">IF(ISBLANK(E203),"",(G203/2))</f>
        <v/>
      </c>
      <c r="I203" s="71" t="str">
        <f t="shared" ref="I203:I266" si="52">IF(ISBLANK(E203),"",(G203*C203))</f>
        <v/>
      </c>
      <c r="J203" s="71" t="str">
        <f t="shared" ref="J203:J266" si="53">IF(ISBLANK(E203),"",(H203*D203))</f>
        <v/>
      </c>
      <c r="K203" s="71" t="str">
        <f t="shared" si="43"/>
        <v/>
      </c>
      <c r="L203" s="81" t="str">
        <f t="shared" ref="L203:L266" si="54">IF(ISBLANK(F203),"",K203-(K203*F203))</f>
        <v/>
      </c>
      <c r="M203" s="79" t="str">
        <f>IF(ISBLANK(E203),"",VLOOKUP(W203,FCCRateTable!A:C,3,FALSE))</f>
        <v/>
      </c>
      <c r="N203" s="80" t="str">
        <f t="shared" si="44"/>
        <v/>
      </c>
      <c r="O203" s="80" t="str">
        <f>IF(ISBLANK(E203),"",(VLOOKUP(X203,FCCRateTable!A:C,3,FALSE)*C203)+((VLOOKUP(X203,FCCRateTable!A:C,3,FALSE)/2*D203)))</f>
        <v/>
      </c>
      <c r="P203" s="81" t="str">
        <f t="shared" si="45"/>
        <v/>
      </c>
      <c r="Q203" s="80" t="str">
        <f t="shared" si="46"/>
        <v/>
      </c>
      <c r="R203" s="80" t="str">
        <f t="shared" si="47"/>
        <v/>
      </c>
      <c r="S203" s="81" t="str">
        <f t="shared" ref="S203:S266" si="55">IF(ISBLANK(E203),"",IF(R203&gt;Q203,0,Q203-R203))</f>
        <v/>
      </c>
      <c r="T203" s="123" t="str">
        <f t="shared" si="42"/>
        <v/>
      </c>
      <c r="U203" s="124" t="str">
        <f t="shared" si="48"/>
        <v/>
      </c>
      <c r="V203" s="95"/>
      <c r="W203" s="15" t="str">
        <f t="shared" si="49"/>
        <v/>
      </c>
      <c r="X203" s="15" t="str">
        <f t="shared" si="50"/>
        <v/>
      </c>
    </row>
    <row r="204" spans="1:24" x14ac:dyDescent="0.25">
      <c r="A204" s="102"/>
      <c r="B204" s="18"/>
      <c r="C204" s="103"/>
      <c r="D204" s="103"/>
      <c r="E204" s="104"/>
      <c r="F204" s="136"/>
      <c r="G204" s="70" t="str">
        <f>IF(ISBLANK(E204),"",VLOOKUP(W204,FCCRateTable!A:C,2,FALSE))</f>
        <v/>
      </c>
      <c r="H204" s="71" t="str">
        <f t="shared" si="51"/>
        <v/>
      </c>
      <c r="I204" s="71" t="str">
        <f t="shared" si="52"/>
        <v/>
      </c>
      <c r="J204" s="71" t="str">
        <f t="shared" si="53"/>
        <v/>
      </c>
      <c r="K204" s="71" t="str">
        <f t="shared" si="43"/>
        <v/>
      </c>
      <c r="L204" s="81" t="str">
        <f t="shared" si="54"/>
        <v/>
      </c>
      <c r="M204" s="79" t="str">
        <f>IF(ISBLANK(E204),"",VLOOKUP(W204,FCCRateTable!A:C,3,FALSE))</f>
        <v/>
      </c>
      <c r="N204" s="80" t="str">
        <f t="shared" si="44"/>
        <v/>
      </c>
      <c r="O204" s="80" t="str">
        <f>IF(ISBLANK(E204),"",(VLOOKUP(X204,FCCRateTable!A:C,3,FALSE)*C204)+((VLOOKUP(X204,FCCRateTable!A:C,3,FALSE)/2*D204)))</f>
        <v/>
      </c>
      <c r="P204" s="81" t="str">
        <f t="shared" si="45"/>
        <v/>
      </c>
      <c r="Q204" s="80" t="str">
        <f t="shared" si="46"/>
        <v/>
      </c>
      <c r="R204" s="80" t="str">
        <f t="shared" si="47"/>
        <v/>
      </c>
      <c r="S204" s="81" t="str">
        <f t="shared" si="55"/>
        <v/>
      </c>
      <c r="T204" s="123" t="str">
        <f t="shared" si="42"/>
        <v/>
      </c>
      <c r="U204" s="124" t="str">
        <f t="shared" si="48"/>
        <v/>
      </c>
      <c r="V204" s="95"/>
      <c r="W204" s="15" t="str">
        <f t="shared" si="49"/>
        <v/>
      </c>
      <c r="X204" s="15" t="str">
        <f t="shared" si="50"/>
        <v/>
      </c>
    </row>
    <row r="205" spans="1:24" x14ac:dyDescent="0.25">
      <c r="A205" s="102"/>
      <c r="B205" s="18"/>
      <c r="C205" s="103"/>
      <c r="D205" s="103"/>
      <c r="E205" s="104"/>
      <c r="F205" s="136"/>
      <c r="G205" s="70" t="str">
        <f>IF(ISBLANK(E205),"",VLOOKUP(W205,FCCRateTable!A:C,2,FALSE))</f>
        <v/>
      </c>
      <c r="H205" s="71" t="str">
        <f t="shared" si="51"/>
        <v/>
      </c>
      <c r="I205" s="71" t="str">
        <f t="shared" si="52"/>
        <v/>
      </c>
      <c r="J205" s="71" t="str">
        <f t="shared" si="53"/>
        <v/>
      </c>
      <c r="K205" s="71" t="str">
        <f t="shared" si="43"/>
        <v/>
      </c>
      <c r="L205" s="81" t="str">
        <f t="shared" si="54"/>
        <v/>
      </c>
      <c r="M205" s="79" t="str">
        <f>IF(ISBLANK(E205),"",VLOOKUP(W205,FCCRateTable!A:C,3,FALSE))</f>
        <v/>
      </c>
      <c r="N205" s="80" t="str">
        <f t="shared" si="44"/>
        <v/>
      </c>
      <c r="O205" s="80" t="str">
        <f>IF(ISBLANK(E205),"",(VLOOKUP(X205,FCCRateTable!A:C,3,FALSE)*C205)+((VLOOKUP(X205,FCCRateTable!A:C,3,FALSE)/2*D205)))</f>
        <v/>
      </c>
      <c r="P205" s="81" t="str">
        <f t="shared" si="45"/>
        <v/>
      </c>
      <c r="Q205" s="80" t="str">
        <f t="shared" si="46"/>
        <v/>
      </c>
      <c r="R205" s="80" t="str">
        <f t="shared" si="47"/>
        <v/>
      </c>
      <c r="S205" s="81" t="str">
        <f t="shared" si="55"/>
        <v/>
      </c>
      <c r="T205" s="123" t="str">
        <f t="shared" si="42"/>
        <v/>
      </c>
      <c r="U205" s="124" t="str">
        <f t="shared" si="48"/>
        <v/>
      </c>
      <c r="V205" s="95"/>
      <c r="W205" s="15" t="str">
        <f t="shared" si="49"/>
        <v/>
      </c>
      <c r="X205" s="15" t="str">
        <f t="shared" si="50"/>
        <v/>
      </c>
    </row>
    <row r="206" spans="1:24" x14ac:dyDescent="0.25">
      <c r="A206" s="102"/>
      <c r="B206" s="18"/>
      <c r="C206" s="103"/>
      <c r="D206" s="103"/>
      <c r="E206" s="104"/>
      <c r="F206" s="136"/>
      <c r="G206" s="70" t="str">
        <f>IF(ISBLANK(E206),"",VLOOKUP(W206,FCCRateTable!A:C,2,FALSE))</f>
        <v/>
      </c>
      <c r="H206" s="71" t="str">
        <f t="shared" si="51"/>
        <v/>
      </c>
      <c r="I206" s="71" t="str">
        <f t="shared" si="52"/>
        <v/>
      </c>
      <c r="J206" s="71" t="str">
        <f t="shared" si="53"/>
        <v/>
      </c>
      <c r="K206" s="71" t="str">
        <f t="shared" si="43"/>
        <v/>
      </c>
      <c r="L206" s="81" t="str">
        <f t="shared" si="54"/>
        <v/>
      </c>
      <c r="M206" s="79" t="str">
        <f>IF(ISBLANK(E206),"",VLOOKUP(W206,FCCRateTable!A:C,3,FALSE))</f>
        <v/>
      </c>
      <c r="N206" s="80" t="str">
        <f t="shared" si="44"/>
        <v/>
      </c>
      <c r="O206" s="80" t="str">
        <f>IF(ISBLANK(E206),"",(VLOOKUP(X206,FCCRateTable!A:C,3,FALSE)*C206)+((VLOOKUP(X206,FCCRateTable!A:C,3,FALSE)/2*D206)))</f>
        <v/>
      </c>
      <c r="P206" s="81" t="str">
        <f t="shared" si="45"/>
        <v/>
      </c>
      <c r="Q206" s="80" t="str">
        <f t="shared" si="46"/>
        <v/>
      </c>
      <c r="R206" s="80" t="str">
        <f t="shared" si="47"/>
        <v/>
      </c>
      <c r="S206" s="81" t="str">
        <f t="shared" si="55"/>
        <v/>
      </c>
      <c r="T206" s="123" t="str">
        <f t="shared" si="42"/>
        <v/>
      </c>
      <c r="U206" s="124" t="str">
        <f t="shared" si="48"/>
        <v/>
      </c>
      <c r="V206" s="95"/>
      <c r="W206" s="15" t="str">
        <f t="shared" si="49"/>
        <v/>
      </c>
      <c r="X206" s="15" t="str">
        <f t="shared" si="50"/>
        <v/>
      </c>
    </row>
    <row r="207" spans="1:24" x14ac:dyDescent="0.25">
      <c r="A207" s="102"/>
      <c r="B207" s="18"/>
      <c r="C207" s="103"/>
      <c r="D207" s="103"/>
      <c r="E207" s="104"/>
      <c r="F207" s="136"/>
      <c r="G207" s="70" t="str">
        <f>IF(ISBLANK(E207),"",VLOOKUP(W207,FCCRateTable!A:C,2,FALSE))</f>
        <v/>
      </c>
      <c r="H207" s="71" t="str">
        <f t="shared" si="51"/>
        <v/>
      </c>
      <c r="I207" s="71" t="str">
        <f t="shared" si="52"/>
        <v/>
      </c>
      <c r="J207" s="71" t="str">
        <f t="shared" si="53"/>
        <v/>
      </c>
      <c r="K207" s="71" t="str">
        <f t="shared" si="43"/>
        <v/>
      </c>
      <c r="L207" s="81" t="str">
        <f t="shared" si="54"/>
        <v/>
      </c>
      <c r="M207" s="79" t="str">
        <f>IF(ISBLANK(E207),"",VLOOKUP(W207,FCCRateTable!A:C,3,FALSE))</f>
        <v/>
      </c>
      <c r="N207" s="80" t="str">
        <f t="shared" si="44"/>
        <v/>
      </c>
      <c r="O207" s="80" t="str">
        <f>IF(ISBLANK(E207),"",(VLOOKUP(X207,FCCRateTable!A:C,3,FALSE)*C207)+((VLOOKUP(X207,FCCRateTable!A:C,3,FALSE)/2*D207)))</f>
        <v/>
      </c>
      <c r="P207" s="81" t="str">
        <f t="shared" si="45"/>
        <v/>
      </c>
      <c r="Q207" s="80" t="str">
        <f t="shared" si="46"/>
        <v/>
      </c>
      <c r="R207" s="80" t="str">
        <f t="shared" si="47"/>
        <v/>
      </c>
      <c r="S207" s="81" t="str">
        <f t="shared" si="55"/>
        <v/>
      </c>
      <c r="T207" s="123" t="str">
        <f t="shared" si="42"/>
        <v/>
      </c>
      <c r="U207" s="124" t="str">
        <f t="shared" si="48"/>
        <v/>
      </c>
      <c r="V207" s="95"/>
      <c r="W207" s="15" t="str">
        <f t="shared" si="49"/>
        <v/>
      </c>
      <c r="X207" s="15" t="str">
        <f t="shared" si="50"/>
        <v/>
      </c>
    </row>
    <row r="208" spans="1:24" x14ac:dyDescent="0.25">
      <c r="A208" s="102"/>
      <c r="B208" s="18"/>
      <c r="C208" s="103"/>
      <c r="D208" s="103"/>
      <c r="E208" s="104"/>
      <c r="F208" s="136"/>
      <c r="G208" s="70" t="str">
        <f>IF(ISBLANK(E208),"",VLOOKUP(W208,FCCRateTable!A:C,2,FALSE))</f>
        <v/>
      </c>
      <c r="H208" s="71" t="str">
        <f t="shared" si="51"/>
        <v/>
      </c>
      <c r="I208" s="71" t="str">
        <f t="shared" si="52"/>
        <v/>
      </c>
      <c r="J208" s="71" t="str">
        <f t="shared" si="53"/>
        <v/>
      </c>
      <c r="K208" s="71" t="str">
        <f t="shared" si="43"/>
        <v/>
      </c>
      <c r="L208" s="81" t="str">
        <f t="shared" si="54"/>
        <v/>
      </c>
      <c r="M208" s="79" t="str">
        <f>IF(ISBLANK(E208),"",VLOOKUP(W208,FCCRateTable!A:C,3,FALSE))</f>
        <v/>
      </c>
      <c r="N208" s="80" t="str">
        <f t="shared" si="44"/>
        <v/>
      </c>
      <c r="O208" s="80" t="str">
        <f>IF(ISBLANK(E208),"",(VLOOKUP(X208,FCCRateTable!A:C,3,FALSE)*C208)+((VLOOKUP(X208,FCCRateTable!A:C,3,FALSE)/2*D208)))</f>
        <v/>
      </c>
      <c r="P208" s="81" t="str">
        <f t="shared" si="45"/>
        <v/>
      </c>
      <c r="Q208" s="80" t="str">
        <f t="shared" si="46"/>
        <v/>
      </c>
      <c r="R208" s="80" t="str">
        <f t="shared" si="47"/>
        <v/>
      </c>
      <c r="S208" s="81" t="str">
        <f t="shared" si="55"/>
        <v/>
      </c>
      <c r="T208" s="123" t="str">
        <f t="shared" si="42"/>
        <v/>
      </c>
      <c r="U208" s="124" t="str">
        <f t="shared" si="48"/>
        <v/>
      </c>
      <c r="V208" s="95"/>
      <c r="W208" s="15" t="str">
        <f t="shared" si="49"/>
        <v/>
      </c>
      <c r="X208" s="15" t="str">
        <f t="shared" si="50"/>
        <v/>
      </c>
    </row>
    <row r="209" spans="1:24" x14ac:dyDescent="0.25">
      <c r="A209" s="102"/>
      <c r="B209" s="18"/>
      <c r="C209" s="103"/>
      <c r="D209" s="103"/>
      <c r="E209" s="104"/>
      <c r="F209" s="136"/>
      <c r="G209" s="70" t="str">
        <f>IF(ISBLANK(E209),"",VLOOKUP(W209,FCCRateTable!A:C,2,FALSE))</f>
        <v/>
      </c>
      <c r="H209" s="71" t="str">
        <f t="shared" si="51"/>
        <v/>
      </c>
      <c r="I209" s="71" t="str">
        <f t="shared" si="52"/>
        <v/>
      </c>
      <c r="J209" s="71" t="str">
        <f t="shared" si="53"/>
        <v/>
      </c>
      <c r="K209" s="71" t="str">
        <f t="shared" si="43"/>
        <v/>
      </c>
      <c r="L209" s="81" t="str">
        <f t="shared" si="54"/>
        <v/>
      </c>
      <c r="M209" s="79" t="str">
        <f>IF(ISBLANK(E209),"",VLOOKUP(W209,FCCRateTable!A:C,3,FALSE))</f>
        <v/>
      </c>
      <c r="N209" s="80" t="str">
        <f t="shared" si="44"/>
        <v/>
      </c>
      <c r="O209" s="80" t="str">
        <f>IF(ISBLANK(E209),"",(VLOOKUP(X209,FCCRateTable!A:C,3,FALSE)*C209)+((VLOOKUP(X209,FCCRateTable!A:C,3,FALSE)/2*D209)))</f>
        <v/>
      </c>
      <c r="P209" s="81" t="str">
        <f t="shared" si="45"/>
        <v/>
      </c>
      <c r="Q209" s="80" t="str">
        <f t="shared" si="46"/>
        <v/>
      </c>
      <c r="R209" s="80" t="str">
        <f t="shared" si="47"/>
        <v/>
      </c>
      <c r="S209" s="81" t="str">
        <f t="shared" si="55"/>
        <v/>
      </c>
      <c r="T209" s="123" t="str">
        <f t="shared" si="42"/>
        <v/>
      </c>
      <c r="U209" s="124" t="str">
        <f t="shared" si="48"/>
        <v/>
      </c>
      <c r="V209" s="95"/>
      <c r="W209" s="15" t="str">
        <f t="shared" si="49"/>
        <v/>
      </c>
      <c r="X209" s="15" t="str">
        <f t="shared" si="50"/>
        <v/>
      </c>
    </row>
    <row r="210" spans="1:24" x14ac:dyDescent="0.25">
      <c r="A210" s="102"/>
      <c r="B210" s="18"/>
      <c r="C210" s="103"/>
      <c r="D210" s="103"/>
      <c r="E210" s="104"/>
      <c r="F210" s="136"/>
      <c r="G210" s="70" t="str">
        <f>IF(ISBLANK(E210),"",VLOOKUP(W210,FCCRateTable!A:C,2,FALSE))</f>
        <v/>
      </c>
      <c r="H210" s="71" t="str">
        <f t="shared" si="51"/>
        <v/>
      </c>
      <c r="I210" s="71" t="str">
        <f t="shared" si="52"/>
        <v/>
      </c>
      <c r="J210" s="71" t="str">
        <f t="shared" si="53"/>
        <v/>
      </c>
      <c r="K210" s="71" t="str">
        <f t="shared" si="43"/>
        <v/>
      </c>
      <c r="L210" s="81" t="str">
        <f t="shared" si="54"/>
        <v/>
      </c>
      <c r="M210" s="79" t="str">
        <f>IF(ISBLANK(E210),"",VLOOKUP(W210,FCCRateTable!A:C,3,FALSE))</f>
        <v/>
      </c>
      <c r="N210" s="80" t="str">
        <f t="shared" si="44"/>
        <v/>
      </c>
      <c r="O210" s="80" t="str">
        <f>IF(ISBLANK(E210),"",(VLOOKUP(X210,FCCRateTable!A:C,3,FALSE)*C210)+((VLOOKUP(X210,FCCRateTable!A:C,3,FALSE)/2*D210)))</f>
        <v/>
      </c>
      <c r="P210" s="81" t="str">
        <f t="shared" si="45"/>
        <v/>
      </c>
      <c r="Q210" s="80" t="str">
        <f t="shared" si="46"/>
        <v/>
      </c>
      <c r="R210" s="80" t="str">
        <f t="shared" si="47"/>
        <v/>
      </c>
      <c r="S210" s="81" t="str">
        <f t="shared" si="55"/>
        <v/>
      </c>
      <c r="T210" s="123" t="str">
        <f t="shared" si="42"/>
        <v/>
      </c>
      <c r="U210" s="124" t="str">
        <f t="shared" si="48"/>
        <v/>
      </c>
      <c r="V210" s="95"/>
      <c r="W210" s="15" t="str">
        <f t="shared" si="49"/>
        <v/>
      </c>
      <c r="X210" s="15" t="str">
        <f t="shared" si="50"/>
        <v/>
      </c>
    </row>
    <row r="211" spans="1:24" x14ac:dyDescent="0.25">
      <c r="A211" s="102"/>
      <c r="B211" s="18"/>
      <c r="C211" s="103"/>
      <c r="D211" s="103"/>
      <c r="E211" s="104"/>
      <c r="F211" s="136"/>
      <c r="G211" s="70" t="str">
        <f>IF(ISBLANK(E211),"",VLOOKUP(W211,FCCRateTable!A:C,2,FALSE))</f>
        <v/>
      </c>
      <c r="H211" s="71" t="str">
        <f t="shared" si="51"/>
        <v/>
      </c>
      <c r="I211" s="71" t="str">
        <f t="shared" si="52"/>
        <v/>
      </c>
      <c r="J211" s="71" t="str">
        <f t="shared" si="53"/>
        <v/>
      </c>
      <c r="K211" s="71" t="str">
        <f t="shared" si="43"/>
        <v/>
      </c>
      <c r="L211" s="81" t="str">
        <f t="shared" si="54"/>
        <v/>
      </c>
      <c r="M211" s="79" t="str">
        <f>IF(ISBLANK(E211),"",VLOOKUP(W211,FCCRateTable!A:C,3,FALSE))</f>
        <v/>
      </c>
      <c r="N211" s="80" t="str">
        <f t="shared" si="44"/>
        <v/>
      </c>
      <c r="O211" s="80" t="str">
        <f>IF(ISBLANK(E211),"",(VLOOKUP(X211,FCCRateTable!A:C,3,FALSE)*C211)+((VLOOKUP(X211,FCCRateTable!A:C,3,FALSE)/2*D211)))</f>
        <v/>
      </c>
      <c r="P211" s="81" t="str">
        <f t="shared" si="45"/>
        <v/>
      </c>
      <c r="Q211" s="80" t="str">
        <f t="shared" si="46"/>
        <v/>
      </c>
      <c r="R211" s="80" t="str">
        <f t="shared" si="47"/>
        <v/>
      </c>
      <c r="S211" s="81" t="str">
        <f t="shared" si="55"/>
        <v/>
      </c>
      <c r="T211" s="123" t="str">
        <f t="shared" ref="T211:T274" si="56">IF(ISBLANK(E211),"",S211+L211)</f>
        <v/>
      </c>
      <c r="U211" s="124" t="str">
        <f t="shared" si="48"/>
        <v/>
      </c>
      <c r="V211" s="95"/>
      <c r="W211" s="15" t="str">
        <f t="shared" si="49"/>
        <v/>
      </c>
      <c r="X211" s="15" t="str">
        <f t="shared" si="50"/>
        <v/>
      </c>
    </row>
    <row r="212" spans="1:24" x14ac:dyDescent="0.25">
      <c r="A212" s="102"/>
      <c r="B212" s="18"/>
      <c r="C212" s="103"/>
      <c r="D212" s="103"/>
      <c r="E212" s="104"/>
      <c r="F212" s="136"/>
      <c r="G212" s="70" t="str">
        <f>IF(ISBLANK(E212),"",VLOOKUP(W212,FCCRateTable!A:C,2,FALSE))</f>
        <v/>
      </c>
      <c r="H212" s="71" t="str">
        <f t="shared" si="51"/>
        <v/>
      </c>
      <c r="I212" s="71" t="str">
        <f t="shared" si="52"/>
        <v/>
      </c>
      <c r="J212" s="71" t="str">
        <f t="shared" si="53"/>
        <v/>
      </c>
      <c r="K212" s="71" t="str">
        <f t="shared" si="43"/>
        <v/>
      </c>
      <c r="L212" s="81" t="str">
        <f t="shared" si="54"/>
        <v/>
      </c>
      <c r="M212" s="79" t="str">
        <f>IF(ISBLANK(E212),"",VLOOKUP(W212,FCCRateTable!A:C,3,FALSE))</f>
        <v/>
      </c>
      <c r="N212" s="80" t="str">
        <f t="shared" si="44"/>
        <v/>
      </c>
      <c r="O212" s="80" t="str">
        <f>IF(ISBLANK(E212),"",(VLOOKUP(X212,FCCRateTable!A:C,3,FALSE)*C212)+((VLOOKUP(X212,FCCRateTable!A:C,3,FALSE)/2*D212)))</f>
        <v/>
      </c>
      <c r="P212" s="81" t="str">
        <f t="shared" si="45"/>
        <v/>
      </c>
      <c r="Q212" s="80" t="str">
        <f t="shared" si="46"/>
        <v/>
      </c>
      <c r="R212" s="80" t="str">
        <f t="shared" si="47"/>
        <v/>
      </c>
      <c r="S212" s="81" t="str">
        <f t="shared" si="55"/>
        <v/>
      </c>
      <c r="T212" s="123" t="str">
        <f t="shared" si="56"/>
        <v/>
      </c>
      <c r="U212" s="124" t="str">
        <f t="shared" si="48"/>
        <v/>
      </c>
      <c r="V212" s="95"/>
      <c r="W212" s="15" t="str">
        <f t="shared" si="49"/>
        <v/>
      </c>
      <c r="X212" s="15" t="str">
        <f t="shared" si="50"/>
        <v/>
      </c>
    </row>
    <row r="213" spans="1:24" x14ac:dyDescent="0.25">
      <c r="A213" s="102"/>
      <c r="B213" s="18"/>
      <c r="C213" s="103"/>
      <c r="D213" s="103"/>
      <c r="E213" s="104"/>
      <c r="F213" s="136"/>
      <c r="G213" s="70" t="str">
        <f>IF(ISBLANK(E213),"",VLOOKUP(W213,FCCRateTable!A:C,2,FALSE))</f>
        <v/>
      </c>
      <c r="H213" s="71" t="str">
        <f t="shared" si="51"/>
        <v/>
      </c>
      <c r="I213" s="71" t="str">
        <f t="shared" si="52"/>
        <v/>
      </c>
      <c r="J213" s="71" t="str">
        <f t="shared" si="53"/>
        <v/>
      </c>
      <c r="K213" s="71" t="str">
        <f t="shared" si="43"/>
        <v/>
      </c>
      <c r="L213" s="81" t="str">
        <f t="shared" si="54"/>
        <v/>
      </c>
      <c r="M213" s="79" t="str">
        <f>IF(ISBLANK(E213),"",VLOOKUP(W213,FCCRateTable!A:C,3,FALSE))</f>
        <v/>
      </c>
      <c r="N213" s="80" t="str">
        <f t="shared" si="44"/>
        <v/>
      </c>
      <c r="O213" s="80" t="str">
        <f>IF(ISBLANK(E213),"",(VLOOKUP(X213,FCCRateTable!A:C,3,FALSE)*C213)+((VLOOKUP(X213,FCCRateTable!A:C,3,FALSE)/2*D213)))</f>
        <v/>
      </c>
      <c r="P213" s="81" t="str">
        <f t="shared" si="45"/>
        <v/>
      </c>
      <c r="Q213" s="80" t="str">
        <f t="shared" si="46"/>
        <v/>
      </c>
      <c r="R213" s="80" t="str">
        <f t="shared" si="47"/>
        <v/>
      </c>
      <c r="S213" s="81" t="str">
        <f t="shared" si="55"/>
        <v/>
      </c>
      <c r="T213" s="123" t="str">
        <f t="shared" si="56"/>
        <v/>
      </c>
      <c r="U213" s="124" t="str">
        <f t="shared" si="48"/>
        <v/>
      </c>
      <c r="V213" s="95"/>
      <c r="W213" s="15" t="str">
        <f t="shared" si="49"/>
        <v/>
      </c>
      <c r="X213" s="15" t="str">
        <f t="shared" si="50"/>
        <v/>
      </c>
    </row>
    <row r="214" spans="1:24" x14ac:dyDescent="0.25">
      <c r="A214" s="102"/>
      <c r="B214" s="18"/>
      <c r="C214" s="103"/>
      <c r="D214" s="103"/>
      <c r="E214" s="104"/>
      <c r="F214" s="136"/>
      <c r="G214" s="70" t="str">
        <f>IF(ISBLANK(E214),"",VLOOKUP(W214,FCCRateTable!A:C,2,FALSE))</f>
        <v/>
      </c>
      <c r="H214" s="71" t="str">
        <f t="shared" si="51"/>
        <v/>
      </c>
      <c r="I214" s="71" t="str">
        <f t="shared" si="52"/>
        <v/>
      </c>
      <c r="J214" s="71" t="str">
        <f t="shared" si="53"/>
        <v/>
      </c>
      <c r="K214" s="71" t="str">
        <f t="shared" si="43"/>
        <v/>
      </c>
      <c r="L214" s="81" t="str">
        <f t="shared" si="54"/>
        <v/>
      </c>
      <c r="M214" s="79" t="str">
        <f>IF(ISBLANK(E214),"",VLOOKUP(W214,FCCRateTable!A:C,3,FALSE))</f>
        <v/>
      </c>
      <c r="N214" s="80" t="str">
        <f t="shared" si="44"/>
        <v/>
      </c>
      <c r="O214" s="80" t="str">
        <f>IF(ISBLANK(E214),"",(VLOOKUP(X214,FCCRateTable!A:C,3,FALSE)*C214)+((VLOOKUP(X214,FCCRateTable!A:C,3,FALSE)/2*D214)))</f>
        <v/>
      </c>
      <c r="P214" s="81" t="str">
        <f t="shared" si="45"/>
        <v/>
      </c>
      <c r="Q214" s="80" t="str">
        <f t="shared" si="46"/>
        <v/>
      </c>
      <c r="R214" s="80" t="str">
        <f t="shared" si="47"/>
        <v/>
      </c>
      <c r="S214" s="81" t="str">
        <f t="shared" si="55"/>
        <v/>
      </c>
      <c r="T214" s="123" t="str">
        <f t="shared" si="56"/>
        <v/>
      </c>
      <c r="U214" s="124" t="str">
        <f t="shared" si="48"/>
        <v/>
      </c>
      <c r="V214" s="95"/>
      <c r="W214" s="15" t="str">
        <f t="shared" si="49"/>
        <v/>
      </c>
      <c r="X214" s="15" t="str">
        <f t="shared" si="50"/>
        <v/>
      </c>
    </row>
    <row r="215" spans="1:24" x14ac:dyDescent="0.25">
      <c r="A215" s="102"/>
      <c r="B215" s="18"/>
      <c r="C215" s="103"/>
      <c r="D215" s="103"/>
      <c r="E215" s="104"/>
      <c r="F215" s="136"/>
      <c r="G215" s="70" t="str">
        <f>IF(ISBLANK(E215),"",VLOOKUP(W215,FCCRateTable!A:C,2,FALSE))</f>
        <v/>
      </c>
      <c r="H215" s="71" t="str">
        <f t="shared" si="51"/>
        <v/>
      </c>
      <c r="I215" s="71" t="str">
        <f t="shared" si="52"/>
        <v/>
      </c>
      <c r="J215" s="71" t="str">
        <f t="shared" si="53"/>
        <v/>
      </c>
      <c r="K215" s="71" t="str">
        <f t="shared" si="43"/>
        <v/>
      </c>
      <c r="L215" s="81" t="str">
        <f t="shared" si="54"/>
        <v/>
      </c>
      <c r="M215" s="79" t="str">
        <f>IF(ISBLANK(E215),"",VLOOKUP(W215,FCCRateTable!A:C,3,FALSE))</f>
        <v/>
      </c>
      <c r="N215" s="80" t="str">
        <f t="shared" si="44"/>
        <v/>
      </c>
      <c r="O215" s="80" t="str">
        <f>IF(ISBLANK(E215),"",(VLOOKUP(X215,FCCRateTable!A:C,3,FALSE)*C215)+((VLOOKUP(X215,FCCRateTable!A:C,3,FALSE)/2*D215)))</f>
        <v/>
      </c>
      <c r="P215" s="81" t="str">
        <f t="shared" si="45"/>
        <v/>
      </c>
      <c r="Q215" s="80" t="str">
        <f t="shared" si="46"/>
        <v/>
      </c>
      <c r="R215" s="80" t="str">
        <f t="shared" si="47"/>
        <v/>
      </c>
      <c r="S215" s="81" t="str">
        <f t="shared" si="55"/>
        <v/>
      </c>
      <c r="T215" s="123" t="str">
        <f t="shared" si="56"/>
        <v/>
      </c>
      <c r="U215" s="124" t="str">
        <f t="shared" si="48"/>
        <v/>
      </c>
      <c r="V215" s="95"/>
      <c r="W215" s="15" t="str">
        <f t="shared" si="49"/>
        <v/>
      </c>
      <c r="X215" s="15" t="str">
        <f t="shared" si="50"/>
        <v/>
      </c>
    </row>
    <row r="216" spans="1:24" x14ac:dyDescent="0.25">
      <c r="A216" s="102"/>
      <c r="B216" s="18"/>
      <c r="C216" s="103"/>
      <c r="D216" s="103"/>
      <c r="E216" s="104"/>
      <c r="F216" s="136"/>
      <c r="G216" s="70" t="str">
        <f>IF(ISBLANK(E216),"",VLOOKUP(W216,FCCRateTable!A:C,2,FALSE))</f>
        <v/>
      </c>
      <c r="H216" s="71" t="str">
        <f t="shared" si="51"/>
        <v/>
      </c>
      <c r="I216" s="71" t="str">
        <f t="shared" si="52"/>
        <v/>
      </c>
      <c r="J216" s="71" t="str">
        <f t="shared" si="53"/>
        <v/>
      </c>
      <c r="K216" s="71" t="str">
        <f t="shared" si="43"/>
        <v/>
      </c>
      <c r="L216" s="81" t="str">
        <f t="shared" si="54"/>
        <v/>
      </c>
      <c r="M216" s="79" t="str">
        <f>IF(ISBLANK(E216),"",VLOOKUP(W216,FCCRateTable!A:C,3,FALSE))</f>
        <v/>
      </c>
      <c r="N216" s="80" t="str">
        <f t="shared" si="44"/>
        <v/>
      </c>
      <c r="O216" s="80" t="str">
        <f>IF(ISBLANK(E216),"",(VLOOKUP(X216,FCCRateTable!A:C,3,FALSE)*C216)+((VLOOKUP(X216,FCCRateTable!A:C,3,FALSE)/2*D216)))</f>
        <v/>
      </c>
      <c r="P216" s="81" t="str">
        <f t="shared" si="45"/>
        <v/>
      </c>
      <c r="Q216" s="80" t="str">
        <f t="shared" si="46"/>
        <v/>
      </c>
      <c r="R216" s="80" t="str">
        <f t="shared" si="47"/>
        <v/>
      </c>
      <c r="S216" s="81" t="str">
        <f t="shared" si="55"/>
        <v/>
      </c>
      <c r="T216" s="123" t="str">
        <f t="shared" si="56"/>
        <v/>
      </c>
      <c r="U216" s="124" t="str">
        <f t="shared" si="48"/>
        <v/>
      </c>
      <c r="V216" s="95"/>
      <c r="W216" s="15" t="str">
        <f t="shared" si="49"/>
        <v/>
      </c>
      <c r="X216" s="15" t="str">
        <f t="shared" si="50"/>
        <v/>
      </c>
    </row>
    <row r="217" spans="1:24" x14ac:dyDescent="0.25">
      <c r="A217" s="102"/>
      <c r="B217" s="18"/>
      <c r="C217" s="103"/>
      <c r="D217" s="103"/>
      <c r="E217" s="104"/>
      <c r="F217" s="136"/>
      <c r="G217" s="70" t="str">
        <f>IF(ISBLANK(E217),"",VLOOKUP(W217,FCCRateTable!A:C,2,FALSE))</f>
        <v/>
      </c>
      <c r="H217" s="71" t="str">
        <f t="shared" si="51"/>
        <v/>
      </c>
      <c r="I217" s="71" t="str">
        <f t="shared" si="52"/>
        <v/>
      </c>
      <c r="J217" s="71" t="str">
        <f t="shared" si="53"/>
        <v/>
      </c>
      <c r="K217" s="71" t="str">
        <f t="shared" si="43"/>
        <v/>
      </c>
      <c r="L217" s="81" t="str">
        <f t="shared" si="54"/>
        <v/>
      </c>
      <c r="M217" s="79" t="str">
        <f>IF(ISBLANK(E217),"",VLOOKUP(W217,FCCRateTable!A:C,3,FALSE))</f>
        <v/>
      </c>
      <c r="N217" s="80" t="str">
        <f t="shared" si="44"/>
        <v/>
      </c>
      <c r="O217" s="80" t="str">
        <f>IF(ISBLANK(E217),"",(VLOOKUP(X217,FCCRateTable!A:C,3,FALSE)*C217)+((VLOOKUP(X217,FCCRateTable!A:C,3,FALSE)/2*D217)))</f>
        <v/>
      </c>
      <c r="P217" s="81" t="str">
        <f t="shared" si="45"/>
        <v/>
      </c>
      <c r="Q217" s="80" t="str">
        <f t="shared" si="46"/>
        <v/>
      </c>
      <c r="R217" s="80" t="str">
        <f t="shared" si="47"/>
        <v/>
      </c>
      <c r="S217" s="81" t="str">
        <f t="shared" si="55"/>
        <v/>
      </c>
      <c r="T217" s="123" t="str">
        <f t="shared" si="56"/>
        <v/>
      </c>
      <c r="U217" s="124" t="str">
        <f t="shared" si="48"/>
        <v/>
      </c>
      <c r="V217" s="95"/>
      <c r="W217" s="15" t="str">
        <f t="shared" si="49"/>
        <v/>
      </c>
      <c r="X217" s="15" t="str">
        <f t="shared" si="50"/>
        <v/>
      </c>
    </row>
    <row r="218" spans="1:24" x14ac:dyDescent="0.25">
      <c r="A218" s="102"/>
      <c r="B218" s="18"/>
      <c r="C218" s="103"/>
      <c r="D218" s="103"/>
      <c r="E218" s="104"/>
      <c r="F218" s="136"/>
      <c r="G218" s="70" t="str">
        <f>IF(ISBLANK(E218),"",VLOOKUP(W218,FCCRateTable!A:C,2,FALSE))</f>
        <v/>
      </c>
      <c r="H218" s="71" t="str">
        <f t="shared" si="51"/>
        <v/>
      </c>
      <c r="I218" s="71" t="str">
        <f t="shared" si="52"/>
        <v/>
      </c>
      <c r="J218" s="71" t="str">
        <f t="shared" si="53"/>
        <v/>
      </c>
      <c r="K218" s="71" t="str">
        <f t="shared" si="43"/>
        <v/>
      </c>
      <c r="L218" s="81" t="str">
        <f t="shared" si="54"/>
        <v/>
      </c>
      <c r="M218" s="79" t="str">
        <f>IF(ISBLANK(E218),"",VLOOKUP(W218,FCCRateTable!A:C,3,FALSE))</f>
        <v/>
      </c>
      <c r="N218" s="80" t="str">
        <f t="shared" si="44"/>
        <v/>
      </c>
      <c r="O218" s="80" t="str">
        <f>IF(ISBLANK(E218),"",(VLOOKUP(X218,FCCRateTable!A:C,3,FALSE)*C218)+((VLOOKUP(X218,FCCRateTable!A:C,3,FALSE)/2*D218)))</f>
        <v/>
      </c>
      <c r="P218" s="81" t="str">
        <f t="shared" si="45"/>
        <v/>
      </c>
      <c r="Q218" s="80" t="str">
        <f t="shared" si="46"/>
        <v/>
      </c>
      <c r="R218" s="80" t="str">
        <f t="shared" si="47"/>
        <v/>
      </c>
      <c r="S218" s="81" t="str">
        <f t="shared" si="55"/>
        <v/>
      </c>
      <c r="T218" s="123" t="str">
        <f t="shared" si="56"/>
        <v/>
      </c>
      <c r="U218" s="124" t="str">
        <f t="shared" si="48"/>
        <v/>
      </c>
      <c r="V218" s="95"/>
      <c r="W218" s="15" t="str">
        <f t="shared" si="49"/>
        <v/>
      </c>
      <c r="X218" s="15" t="str">
        <f t="shared" si="50"/>
        <v/>
      </c>
    </row>
    <row r="219" spans="1:24" x14ac:dyDescent="0.25">
      <c r="A219" s="102"/>
      <c r="B219" s="18"/>
      <c r="C219" s="103"/>
      <c r="D219" s="103"/>
      <c r="E219" s="104"/>
      <c r="F219" s="136"/>
      <c r="G219" s="70" t="str">
        <f>IF(ISBLANK(E219),"",VLOOKUP(W219,FCCRateTable!A:C,2,FALSE))</f>
        <v/>
      </c>
      <c r="H219" s="71" t="str">
        <f t="shared" si="51"/>
        <v/>
      </c>
      <c r="I219" s="71" t="str">
        <f t="shared" si="52"/>
        <v/>
      </c>
      <c r="J219" s="71" t="str">
        <f t="shared" si="53"/>
        <v/>
      </c>
      <c r="K219" s="71" t="str">
        <f t="shared" si="43"/>
        <v/>
      </c>
      <c r="L219" s="81" t="str">
        <f t="shared" si="54"/>
        <v/>
      </c>
      <c r="M219" s="79" t="str">
        <f>IF(ISBLANK(E219),"",VLOOKUP(W219,FCCRateTable!A:C,3,FALSE))</f>
        <v/>
      </c>
      <c r="N219" s="80" t="str">
        <f t="shared" si="44"/>
        <v/>
      </c>
      <c r="O219" s="80" t="str">
        <f>IF(ISBLANK(E219),"",(VLOOKUP(X219,FCCRateTable!A:C,3,FALSE)*C219)+((VLOOKUP(X219,FCCRateTable!A:C,3,FALSE)/2*D219)))</f>
        <v/>
      </c>
      <c r="P219" s="81" t="str">
        <f t="shared" si="45"/>
        <v/>
      </c>
      <c r="Q219" s="80" t="str">
        <f t="shared" si="46"/>
        <v/>
      </c>
      <c r="R219" s="80" t="str">
        <f t="shared" si="47"/>
        <v/>
      </c>
      <c r="S219" s="81" t="str">
        <f t="shared" si="55"/>
        <v/>
      </c>
      <c r="T219" s="123" t="str">
        <f t="shared" si="56"/>
        <v/>
      </c>
      <c r="U219" s="124" t="str">
        <f t="shared" si="48"/>
        <v/>
      </c>
      <c r="V219" s="95"/>
      <c r="W219" s="15" t="str">
        <f t="shared" si="49"/>
        <v/>
      </c>
      <c r="X219" s="15" t="str">
        <f t="shared" si="50"/>
        <v/>
      </c>
    </row>
    <row r="220" spans="1:24" x14ac:dyDescent="0.25">
      <c r="A220" s="102"/>
      <c r="B220" s="18"/>
      <c r="C220" s="103"/>
      <c r="D220" s="103"/>
      <c r="E220" s="104"/>
      <c r="F220" s="136"/>
      <c r="G220" s="70" t="str">
        <f>IF(ISBLANK(E220),"",VLOOKUP(W220,FCCRateTable!A:C,2,FALSE))</f>
        <v/>
      </c>
      <c r="H220" s="71" t="str">
        <f t="shared" si="51"/>
        <v/>
      </c>
      <c r="I220" s="71" t="str">
        <f t="shared" si="52"/>
        <v/>
      </c>
      <c r="J220" s="71" t="str">
        <f t="shared" si="53"/>
        <v/>
      </c>
      <c r="K220" s="71" t="str">
        <f t="shared" si="43"/>
        <v/>
      </c>
      <c r="L220" s="81" t="str">
        <f t="shared" si="54"/>
        <v/>
      </c>
      <c r="M220" s="79" t="str">
        <f>IF(ISBLANK(E220),"",VLOOKUP(W220,FCCRateTable!A:C,3,FALSE))</f>
        <v/>
      </c>
      <c r="N220" s="80" t="str">
        <f t="shared" si="44"/>
        <v/>
      </c>
      <c r="O220" s="80" t="str">
        <f>IF(ISBLANK(E220),"",(VLOOKUP(X220,FCCRateTable!A:C,3,FALSE)*C220)+((VLOOKUP(X220,FCCRateTable!A:C,3,FALSE)/2*D220)))</f>
        <v/>
      </c>
      <c r="P220" s="81" t="str">
        <f t="shared" si="45"/>
        <v/>
      </c>
      <c r="Q220" s="80" t="str">
        <f t="shared" si="46"/>
        <v/>
      </c>
      <c r="R220" s="80" t="str">
        <f t="shared" si="47"/>
        <v/>
      </c>
      <c r="S220" s="81" t="str">
        <f t="shared" si="55"/>
        <v/>
      </c>
      <c r="T220" s="123" t="str">
        <f t="shared" si="56"/>
        <v/>
      </c>
      <c r="U220" s="124" t="str">
        <f t="shared" si="48"/>
        <v/>
      </c>
      <c r="V220" s="95"/>
      <c r="W220" s="15" t="str">
        <f t="shared" si="49"/>
        <v/>
      </c>
      <c r="X220" s="15" t="str">
        <f t="shared" si="50"/>
        <v/>
      </c>
    </row>
    <row r="221" spans="1:24" x14ac:dyDescent="0.25">
      <c r="A221" s="102"/>
      <c r="B221" s="18"/>
      <c r="C221" s="103"/>
      <c r="D221" s="103"/>
      <c r="E221" s="104"/>
      <c r="F221" s="136"/>
      <c r="G221" s="70" t="str">
        <f>IF(ISBLANK(E221),"",VLOOKUP(W221,FCCRateTable!A:C,2,FALSE))</f>
        <v/>
      </c>
      <c r="H221" s="71" t="str">
        <f t="shared" si="51"/>
        <v/>
      </c>
      <c r="I221" s="71" t="str">
        <f t="shared" si="52"/>
        <v/>
      </c>
      <c r="J221" s="71" t="str">
        <f t="shared" si="53"/>
        <v/>
      </c>
      <c r="K221" s="71" t="str">
        <f t="shared" si="43"/>
        <v/>
      </c>
      <c r="L221" s="81" t="str">
        <f t="shared" si="54"/>
        <v/>
      </c>
      <c r="M221" s="79" t="str">
        <f>IF(ISBLANK(E221),"",VLOOKUP(W221,FCCRateTable!A:C,3,FALSE))</f>
        <v/>
      </c>
      <c r="N221" s="80" t="str">
        <f t="shared" si="44"/>
        <v/>
      </c>
      <c r="O221" s="80" t="str">
        <f>IF(ISBLANK(E221),"",(VLOOKUP(X221,FCCRateTable!A:C,3,FALSE)*C221)+((VLOOKUP(X221,FCCRateTable!A:C,3,FALSE)/2*D221)))</f>
        <v/>
      </c>
      <c r="P221" s="81" t="str">
        <f t="shared" si="45"/>
        <v/>
      </c>
      <c r="Q221" s="80" t="str">
        <f t="shared" si="46"/>
        <v/>
      </c>
      <c r="R221" s="80" t="str">
        <f t="shared" si="47"/>
        <v/>
      </c>
      <c r="S221" s="81" t="str">
        <f t="shared" si="55"/>
        <v/>
      </c>
      <c r="T221" s="123" t="str">
        <f t="shared" si="56"/>
        <v/>
      </c>
      <c r="U221" s="124" t="str">
        <f t="shared" si="48"/>
        <v/>
      </c>
      <c r="V221" s="95"/>
      <c r="W221" s="15" t="str">
        <f t="shared" si="49"/>
        <v/>
      </c>
      <c r="X221" s="15" t="str">
        <f t="shared" si="50"/>
        <v/>
      </c>
    </row>
    <row r="222" spans="1:24" x14ac:dyDescent="0.25">
      <c r="A222" s="102"/>
      <c r="B222" s="18"/>
      <c r="C222" s="103"/>
      <c r="D222" s="103"/>
      <c r="E222" s="104"/>
      <c r="F222" s="136"/>
      <c r="G222" s="70" t="str">
        <f>IF(ISBLANK(E222),"",VLOOKUP(W222,FCCRateTable!A:C,2,FALSE))</f>
        <v/>
      </c>
      <c r="H222" s="71" t="str">
        <f t="shared" si="51"/>
        <v/>
      </c>
      <c r="I222" s="71" t="str">
        <f t="shared" si="52"/>
        <v/>
      </c>
      <c r="J222" s="71" t="str">
        <f t="shared" si="53"/>
        <v/>
      </c>
      <c r="K222" s="71" t="str">
        <f t="shared" si="43"/>
        <v/>
      </c>
      <c r="L222" s="81" t="str">
        <f t="shared" si="54"/>
        <v/>
      </c>
      <c r="M222" s="79" t="str">
        <f>IF(ISBLANK(E222),"",VLOOKUP(W222,FCCRateTable!A:C,3,FALSE))</f>
        <v/>
      </c>
      <c r="N222" s="80" t="str">
        <f t="shared" si="44"/>
        <v/>
      </c>
      <c r="O222" s="80" t="str">
        <f>IF(ISBLANK(E222),"",(VLOOKUP(X222,FCCRateTable!A:C,3,FALSE)*C222)+((VLOOKUP(X222,FCCRateTable!A:C,3,FALSE)/2*D222)))</f>
        <v/>
      </c>
      <c r="P222" s="81" t="str">
        <f t="shared" si="45"/>
        <v/>
      </c>
      <c r="Q222" s="80" t="str">
        <f t="shared" si="46"/>
        <v/>
      </c>
      <c r="R222" s="80" t="str">
        <f t="shared" si="47"/>
        <v/>
      </c>
      <c r="S222" s="81" t="str">
        <f t="shared" si="55"/>
        <v/>
      </c>
      <c r="T222" s="123" t="str">
        <f t="shared" si="56"/>
        <v/>
      </c>
      <c r="U222" s="124" t="str">
        <f t="shared" si="48"/>
        <v/>
      </c>
      <c r="V222" s="95"/>
      <c r="W222" s="15" t="str">
        <f t="shared" si="49"/>
        <v/>
      </c>
      <c r="X222" s="15" t="str">
        <f t="shared" si="50"/>
        <v/>
      </c>
    </row>
    <row r="223" spans="1:24" x14ac:dyDescent="0.25">
      <c r="A223" s="102"/>
      <c r="B223" s="18"/>
      <c r="C223" s="103"/>
      <c r="D223" s="103"/>
      <c r="E223" s="104"/>
      <c r="F223" s="136"/>
      <c r="G223" s="70" t="str">
        <f>IF(ISBLANK(E223),"",VLOOKUP(W223,FCCRateTable!A:C,2,FALSE))</f>
        <v/>
      </c>
      <c r="H223" s="71" t="str">
        <f t="shared" si="51"/>
        <v/>
      </c>
      <c r="I223" s="71" t="str">
        <f t="shared" si="52"/>
        <v/>
      </c>
      <c r="J223" s="71" t="str">
        <f t="shared" si="53"/>
        <v/>
      </c>
      <c r="K223" s="71" t="str">
        <f t="shared" si="43"/>
        <v/>
      </c>
      <c r="L223" s="81" t="str">
        <f t="shared" si="54"/>
        <v/>
      </c>
      <c r="M223" s="79" t="str">
        <f>IF(ISBLANK(E223),"",VLOOKUP(W223,FCCRateTable!A:C,3,FALSE))</f>
        <v/>
      </c>
      <c r="N223" s="80" t="str">
        <f t="shared" si="44"/>
        <v/>
      </c>
      <c r="O223" s="80" t="str">
        <f>IF(ISBLANK(E223),"",(VLOOKUP(X223,FCCRateTable!A:C,3,FALSE)*C223)+((VLOOKUP(X223,FCCRateTable!A:C,3,FALSE)/2*D223)))</f>
        <v/>
      </c>
      <c r="P223" s="81" t="str">
        <f t="shared" si="45"/>
        <v/>
      </c>
      <c r="Q223" s="80" t="str">
        <f t="shared" si="46"/>
        <v/>
      </c>
      <c r="R223" s="80" t="str">
        <f t="shared" si="47"/>
        <v/>
      </c>
      <c r="S223" s="81" t="str">
        <f t="shared" si="55"/>
        <v/>
      </c>
      <c r="T223" s="123" t="str">
        <f t="shared" si="56"/>
        <v/>
      </c>
      <c r="U223" s="124" t="str">
        <f t="shared" si="48"/>
        <v/>
      </c>
      <c r="V223" s="95"/>
      <c r="W223" s="15" t="str">
        <f t="shared" si="49"/>
        <v/>
      </c>
      <c r="X223" s="15" t="str">
        <f t="shared" si="50"/>
        <v/>
      </c>
    </row>
    <row r="224" spans="1:24" x14ac:dyDescent="0.25">
      <c r="A224" s="102"/>
      <c r="B224" s="18"/>
      <c r="C224" s="103"/>
      <c r="D224" s="103"/>
      <c r="E224" s="104"/>
      <c r="F224" s="136"/>
      <c r="G224" s="70" t="str">
        <f>IF(ISBLANK(E224),"",VLOOKUP(W224,FCCRateTable!A:C,2,FALSE))</f>
        <v/>
      </c>
      <c r="H224" s="71" t="str">
        <f t="shared" si="51"/>
        <v/>
      </c>
      <c r="I224" s="71" t="str">
        <f t="shared" si="52"/>
        <v/>
      </c>
      <c r="J224" s="71" t="str">
        <f t="shared" si="53"/>
        <v/>
      </c>
      <c r="K224" s="71" t="str">
        <f t="shared" si="43"/>
        <v/>
      </c>
      <c r="L224" s="81" t="str">
        <f t="shared" si="54"/>
        <v/>
      </c>
      <c r="M224" s="79" t="str">
        <f>IF(ISBLANK(E224),"",VLOOKUP(W224,FCCRateTable!A:C,3,FALSE))</f>
        <v/>
      </c>
      <c r="N224" s="80" t="str">
        <f t="shared" si="44"/>
        <v/>
      </c>
      <c r="O224" s="80" t="str">
        <f>IF(ISBLANK(E224),"",(VLOOKUP(X224,FCCRateTable!A:C,3,FALSE)*C224)+((VLOOKUP(X224,FCCRateTable!A:C,3,FALSE)/2*D224)))</f>
        <v/>
      </c>
      <c r="P224" s="81" t="str">
        <f t="shared" si="45"/>
        <v/>
      </c>
      <c r="Q224" s="80" t="str">
        <f t="shared" si="46"/>
        <v/>
      </c>
      <c r="R224" s="80" t="str">
        <f t="shared" si="47"/>
        <v/>
      </c>
      <c r="S224" s="81" t="str">
        <f t="shared" si="55"/>
        <v/>
      </c>
      <c r="T224" s="123" t="str">
        <f t="shared" si="56"/>
        <v/>
      </c>
      <c r="U224" s="124" t="str">
        <f t="shared" si="48"/>
        <v/>
      </c>
      <c r="V224" s="95"/>
      <c r="W224" s="15" t="str">
        <f t="shared" si="49"/>
        <v/>
      </c>
      <c r="X224" s="15" t="str">
        <f t="shared" si="50"/>
        <v/>
      </c>
    </row>
    <row r="225" spans="1:24" x14ac:dyDescent="0.25">
      <c r="A225" s="102"/>
      <c r="B225" s="18"/>
      <c r="C225" s="103"/>
      <c r="D225" s="103"/>
      <c r="E225" s="104"/>
      <c r="F225" s="136"/>
      <c r="G225" s="70" t="str">
        <f>IF(ISBLANK(E225),"",VLOOKUP(W225,FCCRateTable!A:C,2,FALSE))</f>
        <v/>
      </c>
      <c r="H225" s="71" t="str">
        <f t="shared" si="51"/>
        <v/>
      </c>
      <c r="I225" s="71" t="str">
        <f t="shared" si="52"/>
        <v/>
      </c>
      <c r="J225" s="71" t="str">
        <f t="shared" si="53"/>
        <v/>
      </c>
      <c r="K225" s="71" t="str">
        <f t="shared" si="43"/>
        <v/>
      </c>
      <c r="L225" s="81" t="str">
        <f t="shared" si="54"/>
        <v/>
      </c>
      <c r="M225" s="79" t="str">
        <f>IF(ISBLANK(E225),"",VLOOKUP(W225,FCCRateTable!A:C,3,FALSE))</f>
        <v/>
      </c>
      <c r="N225" s="80" t="str">
        <f t="shared" si="44"/>
        <v/>
      </c>
      <c r="O225" s="80" t="str">
        <f>IF(ISBLANK(E225),"",(VLOOKUP(X225,FCCRateTable!A:C,3,FALSE)*C225)+((VLOOKUP(X225,FCCRateTable!A:C,3,FALSE)/2*D225)))</f>
        <v/>
      </c>
      <c r="P225" s="81" t="str">
        <f t="shared" si="45"/>
        <v/>
      </c>
      <c r="Q225" s="80" t="str">
        <f t="shared" si="46"/>
        <v/>
      </c>
      <c r="R225" s="80" t="str">
        <f t="shared" si="47"/>
        <v/>
      </c>
      <c r="S225" s="81" t="str">
        <f t="shared" si="55"/>
        <v/>
      </c>
      <c r="T225" s="123" t="str">
        <f t="shared" si="56"/>
        <v/>
      </c>
      <c r="U225" s="124" t="str">
        <f t="shared" si="48"/>
        <v/>
      </c>
      <c r="V225" s="95"/>
      <c r="W225" s="15" t="str">
        <f t="shared" si="49"/>
        <v/>
      </c>
      <c r="X225" s="15" t="str">
        <f t="shared" si="50"/>
        <v/>
      </c>
    </row>
    <row r="226" spans="1:24" x14ac:dyDescent="0.25">
      <c r="A226" s="102"/>
      <c r="B226" s="18"/>
      <c r="C226" s="103"/>
      <c r="D226" s="103"/>
      <c r="E226" s="104"/>
      <c r="F226" s="136"/>
      <c r="G226" s="70" t="str">
        <f>IF(ISBLANK(E226),"",VLOOKUP(W226,FCCRateTable!A:C,2,FALSE))</f>
        <v/>
      </c>
      <c r="H226" s="71" t="str">
        <f t="shared" si="51"/>
        <v/>
      </c>
      <c r="I226" s="71" t="str">
        <f t="shared" si="52"/>
        <v/>
      </c>
      <c r="J226" s="71" t="str">
        <f t="shared" si="53"/>
        <v/>
      </c>
      <c r="K226" s="71" t="str">
        <f t="shared" si="43"/>
        <v/>
      </c>
      <c r="L226" s="81" t="str">
        <f t="shared" si="54"/>
        <v/>
      </c>
      <c r="M226" s="79" t="str">
        <f>IF(ISBLANK(E226),"",VLOOKUP(W226,FCCRateTable!A:C,3,FALSE))</f>
        <v/>
      </c>
      <c r="N226" s="80" t="str">
        <f t="shared" si="44"/>
        <v/>
      </c>
      <c r="O226" s="80" t="str">
        <f>IF(ISBLANK(E226),"",(VLOOKUP(X226,FCCRateTable!A:C,3,FALSE)*C226)+((VLOOKUP(X226,FCCRateTable!A:C,3,FALSE)/2*D226)))</f>
        <v/>
      </c>
      <c r="P226" s="81" t="str">
        <f t="shared" si="45"/>
        <v/>
      </c>
      <c r="Q226" s="80" t="str">
        <f t="shared" si="46"/>
        <v/>
      </c>
      <c r="R226" s="80" t="str">
        <f t="shared" si="47"/>
        <v/>
      </c>
      <c r="S226" s="81" t="str">
        <f t="shared" si="55"/>
        <v/>
      </c>
      <c r="T226" s="123" t="str">
        <f t="shared" si="56"/>
        <v/>
      </c>
      <c r="U226" s="124" t="str">
        <f t="shared" si="48"/>
        <v/>
      </c>
      <c r="V226" s="95"/>
      <c r="W226" s="15" t="str">
        <f t="shared" si="49"/>
        <v/>
      </c>
      <c r="X226" s="15" t="str">
        <f t="shared" si="50"/>
        <v/>
      </c>
    </row>
    <row r="227" spans="1:24" x14ac:dyDescent="0.25">
      <c r="A227" s="102"/>
      <c r="B227" s="18"/>
      <c r="C227" s="103"/>
      <c r="D227" s="103"/>
      <c r="E227" s="104"/>
      <c r="F227" s="136"/>
      <c r="G227" s="70" t="str">
        <f>IF(ISBLANK(E227),"",VLOOKUP(W227,FCCRateTable!A:C,2,FALSE))</f>
        <v/>
      </c>
      <c r="H227" s="71" t="str">
        <f t="shared" si="51"/>
        <v/>
      </c>
      <c r="I227" s="71" t="str">
        <f t="shared" si="52"/>
        <v/>
      </c>
      <c r="J227" s="71" t="str">
        <f t="shared" si="53"/>
        <v/>
      </c>
      <c r="K227" s="71" t="str">
        <f t="shared" si="43"/>
        <v/>
      </c>
      <c r="L227" s="81" t="str">
        <f t="shared" si="54"/>
        <v/>
      </c>
      <c r="M227" s="79" t="str">
        <f>IF(ISBLANK(E227),"",VLOOKUP(W227,FCCRateTable!A:C,3,FALSE))</f>
        <v/>
      </c>
      <c r="N227" s="80" t="str">
        <f t="shared" si="44"/>
        <v/>
      </c>
      <c r="O227" s="80" t="str">
        <f>IF(ISBLANK(E227),"",(VLOOKUP(X227,FCCRateTable!A:C,3,FALSE)*C227)+((VLOOKUP(X227,FCCRateTable!A:C,3,FALSE)/2*D227)))</f>
        <v/>
      </c>
      <c r="P227" s="81" t="str">
        <f t="shared" si="45"/>
        <v/>
      </c>
      <c r="Q227" s="80" t="str">
        <f t="shared" si="46"/>
        <v/>
      </c>
      <c r="R227" s="80" t="str">
        <f t="shared" si="47"/>
        <v/>
      </c>
      <c r="S227" s="81" t="str">
        <f t="shared" si="55"/>
        <v/>
      </c>
      <c r="T227" s="123" t="str">
        <f t="shared" si="56"/>
        <v/>
      </c>
      <c r="U227" s="124" t="str">
        <f t="shared" si="48"/>
        <v/>
      </c>
      <c r="V227" s="95"/>
      <c r="W227" s="15" t="str">
        <f t="shared" si="49"/>
        <v/>
      </c>
      <c r="X227" s="15" t="str">
        <f t="shared" si="50"/>
        <v/>
      </c>
    </row>
    <row r="228" spans="1:24" x14ac:dyDescent="0.25">
      <c r="A228" s="102"/>
      <c r="B228" s="18"/>
      <c r="C228" s="103"/>
      <c r="D228" s="103"/>
      <c r="E228" s="104"/>
      <c r="F228" s="136"/>
      <c r="G228" s="70" t="str">
        <f>IF(ISBLANK(E228),"",VLOOKUP(W228,FCCRateTable!A:C,2,FALSE))</f>
        <v/>
      </c>
      <c r="H228" s="71" t="str">
        <f t="shared" si="51"/>
        <v/>
      </c>
      <c r="I228" s="71" t="str">
        <f t="shared" si="52"/>
        <v/>
      </c>
      <c r="J228" s="71" t="str">
        <f t="shared" si="53"/>
        <v/>
      </c>
      <c r="K228" s="71" t="str">
        <f t="shared" si="43"/>
        <v/>
      </c>
      <c r="L228" s="81" t="str">
        <f t="shared" si="54"/>
        <v/>
      </c>
      <c r="M228" s="79" t="str">
        <f>IF(ISBLANK(E228),"",VLOOKUP(W228,FCCRateTable!A:C,3,FALSE))</f>
        <v/>
      </c>
      <c r="N228" s="80" t="str">
        <f t="shared" si="44"/>
        <v/>
      </c>
      <c r="O228" s="80" t="str">
        <f>IF(ISBLANK(E228),"",(VLOOKUP(X228,FCCRateTable!A:C,3,FALSE)*C228)+((VLOOKUP(X228,FCCRateTable!A:C,3,FALSE)/2*D228)))</f>
        <v/>
      </c>
      <c r="P228" s="81" t="str">
        <f t="shared" si="45"/>
        <v/>
      </c>
      <c r="Q228" s="80" t="str">
        <f t="shared" si="46"/>
        <v/>
      </c>
      <c r="R228" s="80" t="str">
        <f t="shared" si="47"/>
        <v/>
      </c>
      <c r="S228" s="81" t="str">
        <f t="shared" si="55"/>
        <v/>
      </c>
      <c r="T228" s="123" t="str">
        <f t="shared" si="56"/>
        <v/>
      </c>
      <c r="U228" s="124" t="str">
        <f t="shared" si="48"/>
        <v/>
      </c>
      <c r="V228" s="95"/>
      <c r="W228" s="15" t="str">
        <f t="shared" si="49"/>
        <v/>
      </c>
      <c r="X228" s="15" t="str">
        <f t="shared" si="50"/>
        <v/>
      </c>
    </row>
    <row r="229" spans="1:24" x14ac:dyDescent="0.25">
      <c r="A229" s="102"/>
      <c r="B229" s="18"/>
      <c r="C229" s="103"/>
      <c r="D229" s="103"/>
      <c r="E229" s="104"/>
      <c r="F229" s="136"/>
      <c r="G229" s="70" t="str">
        <f>IF(ISBLANK(E229),"",VLOOKUP(W229,FCCRateTable!A:C,2,FALSE))</f>
        <v/>
      </c>
      <c r="H229" s="71" t="str">
        <f t="shared" si="51"/>
        <v/>
      </c>
      <c r="I229" s="71" t="str">
        <f t="shared" si="52"/>
        <v/>
      </c>
      <c r="J229" s="71" t="str">
        <f t="shared" si="53"/>
        <v/>
      </c>
      <c r="K229" s="71" t="str">
        <f t="shared" si="43"/>
        <v/>
      </c>
      <c r="L229" s="81" t="str">
        <f t="shared" si="54"/>
        <v/>
      </c>
      <c r="M229" s="79" t="str">
        <f>IF(ISBLANK(E229),"",VLOOKUP(W229,FCCRateTable!A:C,3,FALSE))</f>
        <v/>
      </c>
      <c r="N229" s="80" t="str">
        <f t="shared" si="44"/>
        <v/>
      </c>
      <c r="O229" s="80" t="str">
        <f>IF(ISBLANK(E229),"",(VLOOKUP(X229,FCCRateTable!A:C,3,FALSE)*C229)+((VLOOKUP(X229,FCCRateTable!A:C,3,FALSE)/2*D229)))</f>
        <v/>
      </c>
      <c r="P229" s="81" t="str">
        <f t="shared" si="45"/>
        <v/>
      </c>
      <c r="Q229" s="80" t="str">
        <f t="shared" si="46"/>
        <v/>
      </c>
      <c r="R229" s="80" t="str">
        <f t="shared" si="47"/>
        <v/>
      </c>
      <c r="S229" s="81" t="str">
        <f t="shared" si="55"/>
        <v/>
      </c>
      <c r="T229" s="123" t="str">
        <f t="shared" si="56"/>
        <v/>
      </c>
      <c r="U229" s="124" t="str">
        <f t="shared" si="48"/>
        <v/>
      </c>
      <c r="V229" s="95"/>
      <c r="W229" s="15" t="str">
        <f t="shared" si="49"/>
        <v/>
      </c>
      <c r="X229" s="15" t="str">
        <f t="shared" si="50"/>
        <v/>
      </c>
    </row>
    <row r="230" spans="1:24" x14ac:dyDescent="0.25">
      <c r="A230" s="102"/>
      <c r="B230" s="18"/>
      <c r="C230" s="103"/>
      <c r="D230" s="103"/>
      <c r="E230" s="104"/>
      <c r="F230" s="136"/>
      <c r="G230" s="70" t="str">
        <f>IF(ISBLANK(E230),"",VLOOKUP(W230,FCCRateTable!A:C,2,FALSE))</f>
        <v/>
      </c>
      <c r="H230" s="71" t="str">
        <f t="shared" si="51"/>
        <v/>
      </c>
      <c r="I230" s="71" t="str">
        <f t="shared" si="52"/>
        <v/>
      </c>
      <c r="J230" s="71" t="str">
        <f t="shared" si="53"/>
        <v/>
      </c>
      <c r="K230" s="71" t="str">
        <f t="shared" si="43"/>
        <v/>
      </c>
      <c r="L230" s="81" t="str">
        <f t="shared" si="54"/>
        <v/>
      </c>
      <c r="M230" s="79" t="str">
        <f>IF(ISBLANK(E230),"",VLOOKUP(W230,FCCRateTable!A:C,3,FALSE))</f>
        <v/>
      </c>
      <c r="N230" s="80" t="str">
        <f t="shared" si="44"/>
        <v/>
      </c>
      <c r="O230" s="80" t="str">
        <f>IF(ISBLANK(E230),"",(VLOOKUP(X230,FCCRateTable!A:C,3,FALSE)*C230)+((VLOOKUP(X230,FCCRateTable!A:C,3,FALSE)/2*D230)))</f>
        <v/>
      </c>
      <c r="P230" s="81" t="str">
        <f t="shared" si="45"/>
        <v/>
      </c>
      <c r="Q230" s="80" t="str">
        <f t="shared" si="46"/>
        <v/>
      </c>
      <c r="R230" s="80" t="str">
        <f t="shared" si="47"/>
        <v/>
      </c>
      <c r="S230" s="81" t="str">
        <f t="shared" si="55"/>
        <v/>
      </c>
      <c r="T230" s="123" t="str">
        <f t="shared" si="56"/>
        <v/>
      </c>
      <c r="U230" s="124" t="str">
        <f t="shared" si="48"/>
        <v/>
      </c>
      <c r="V230" s="95"/>
      <c r="W230" s="15" t="str">
        <f t="shared" si="49"/>
        <v/>
      </c>
      <c r="X230" s="15" t="str">
        <f t="shared" si="50"/>
        <v/>
      </c>
    </row>
    <row r="231" spans="1:24" x14ac:dyDescent="0.25">
      <c r="A231" s="102"/>
      <c r="B231" s="18"/>
      <c r="C231" s="103"/>
      <c r="D231" s="103"/>
      <c r="E231" s="104"/>
      <c r="F231" s="136"/>
      <c r="G231" s="70" t="str">
        <f>IF(ISBLANK(E231),"",VLOOKUP(W231,FCCRateTable!A:C,2,FALSE))</f>
        <v/>
      </c>
      <c r="H231" s="71" t="str">
        <f t="shared" si="51"/>
        <v/>
      </c>
      <c r="I231" s="71" t="str">
        <f t="shared" si="52"/>
        <v/>
      </c>
      <c r="J231" s="71" t="str">
        <f t="shared" si="53"/>
        <v/>
      </c>
      <c r="K231" s="71" t="str">
        <f t="shared" si="43"/>
        <v/>
      </c>
      <c r="L231" s="81" t="str">
        <f t="shared" si="54"/>
        <v/>
      </c>
      <c r="M231" s="79" t="str">
        <f>IF(ISBLANK(E231),"",VLOOKUP(W231,FCCRateTable!A:C,3,FALSE))</f>
        <v/>
      </c>
      <c r="N231" s="80" t="str">
        <f t="shared" si="44"/>
        <v/>
      </c>
      <c r="O231" s="80" t="str">
        <f>IF(ISBLANK(E231),"",(VLOOKUP(X231,FCCRateTable!A:C,3,FALSE)*C231)+((VLOOKUP(X231,FCCRateTable!A:C,3,FALSE)/2*D231)))</f>
        <v/>
      </c>
      <c r="P231" s="81" t="str">
        <f t="shared" si="45"/>
        <v/>
      </c>
      <c r="Q231" s="80" t="str">
        <f t="shared" si="46"/>
        <v/>
      </c>
      <c r="R231" s="80" t="str">
        <f t="shared" si="47"/>
        <v/>
      </c>
      <c r="S231" s="81" t="str">
        <f t="shared" si="55"/>
        <v/>
      </c>
      <c r="T231" s="123" t="str">
        <f t="shared" si="56"/>
        <v/>
      </c>
      <c r="U231" s="124" t="str">
        <f t="shared" si="48"/>
        <v/>
      </c>
      <c r="V231" s="95"/>
      <c r="W231" s="15" t="str">
        <f t="shared" si="49"/>
        <v/>
      </c>
      <c r="X231" s="15" t="str">
        <f t="shared" si="50"/>
        <v/>
      </c>
    </row>
    <row r="232" spans="1:24" x14ac:dyDescent="0.25">
      <c r="A232" s="102"/>
      <c r="B232" s="18"/>
      <c r="C232" s="103"/>
      <c r="D232" s="103"/>
      <c r="E232" s="104"/>
      <c r="F232" s="136"/>
      <c r="G232" s="70" t="str">
        <f>IF(ISBLANK(E232),"",VLOOKUP(W232,FCCRateTable!A:C,2,FALSE))</f>
        <v/>
      </c>
      <c r="H232" s="71" t="str">
        <f t="shared" si="51"/>
        <v/>
      </c>
      <c r="I232" s="71" t="str">
        <f t="shared" si="52"/>
        <v/>
      </c>
      <c r="J232" s="71" t="str">
        <f t="shared" si="53"/>
        <v/>
      </c>
      <c r="K232" s="71" t="str">
        <f t="shared" si="43"/>
        <v/>
      </c>
      <c r="L232" s="81" t="str">
        <f t="shared" si="54"/>
        <v/>
      </c>
      <c r="M232" s="79" t="str">
        <f>IF(ISBLANK(E232),"",VLOOKUP(W232,FCCRateTable!A:C,3,FALSE))</f>
        <v/>
      </c>
      <c r="N232" s="80" t="str">
        <f t="shared" si="44"/>
        <v/>
      </c>
      <c r="O232" s="80" t="str">
        <f>IF(ISBLANK(E232),"",(VLOOKUP(X232,FCCRateTable!A:C,3,FALSE)*C232)+((VLOOKUP(X232,FCCRateTable!A:C,3,FALSE)/2*D232)))</f>
        <v/>
      </c>
      <c r="P232" s="81" t="str">
        <f t="shared" si="45"/>
        <v/>
      </c>
      <c r="Q232" s="80" t="str">
        <f t="shared" si="46"/>
        <v/>
      </c>
      <c r="R232" s="80" t="str">
        <f t="shared" si="47"/>
        <v/>
      </c>
      <c r="S232" s="81" t="str">
        <f t="shared" si="55"/>
        <v/>
      </c>
      <c r="T232" s="123" t="str">
        <f t="shared" si="56"/>
        <v/>
      </c>
      <c r="U232" s="124" t="str">
        <f t="shared" si="48"/>
        <v/>
      </c>
      <c r="V232" s="95"/>
      <c r="W232" s="15" t="str">
        <f t="shared" si="49"/>
        <v/>
      </c>
      <c r="X232" s="15" t="str">
        <f t="shared" si="50"/>
        <v/>
      </c>
    </row>
    <row r="233" spans="1:24" x14ac:dyDescent="0.25">
      <c r="A233" s="102"/>
      <c r="B233" s="18"/>
      <c r="C233" s="103"/>
      <c r="D233" s="103"/>
      <c r="E233" s="104"/>
      <c r="F233" s="136"/>
      <c r="G233" s="70" t="str">
        <f>IF(ISBLANK(E233),"",VLOOKUP(W233,FCCRateTable!A:C,2,FALSE))</f>
        <v/>
      </c>
      <c r="H233" s="71" t="str">
        <f t="shared" si="51"/>
        <v/>
      </c>
      <c r="I233" s="71" t="str">
        <f t="shared" si="52"/>
        <v/>
      </c>
      <c r="J233" s="71" t="str">
        <f t="shared" si="53"/>
        <v/>
      </c>
      <c r="K233" s="71" t="str">
        <f t="shared" si="43"/>
        <v/>
      </c>
      <c r="L233" s="81" t="str">
        <f t="shared" si="54"/>
        <v/>
      </c>
      <c r="M233" s="79" t="str">
        <f>IF(ISBLANK(E233),"",VLOOKUP(W233,FCCRateTable!A:C,3,FALSE))</f>
        <v/>
      </c>
      <c r="N233" s="80" t="str">
        <f t="shared" si="44"/>
        <v/>
      </c>
      <c r="O233" s="80" t="str">
        <f>IF(ISBLANK(E233),"",(VLOOKUP(X233,FCCRateTable!A:C,3,FALSE)*C233)+((VLOOKUP(X233,FCCRateTable!A:C,3,FALSE)/2*D233)))</f>
        <v/>
      </c>
      <c r="P233" s="81" t="str">
        <f t="shared" si="45"/>
        <v/>
      </c>
      <c r="Q233" s="80" t="str">
        <f t="shared" si="46"/>
        <v/>
      </c>
      <c r="R233" s="80" t="str">
        <f t="shared" si="47"/>
        <v/>
      </c>
      <c r="S233" s="81" t="str">
        <f t="shared" si="55"/>
        <v/>
      </c>
      <c r="T233" s="123" t="str">
        <f t="shared" si="56"/>
        <v/>
      </c>
      <c r="U233" s="124" t="str">
        <f t="shared" si="48"/>
        <v/>
      </c>
      <c r="V233" s="95"/>
      <c r="W233" s="15" t="str">
        <f t="shared" si="49"/>
        <v/>
      </c>
      <c r="X233" s="15" t="str">
        <f t="shared" si="50"/>
        <v/>
      </c>
    </row>
    <row r="234" spans="1:24" x14ac:dyDescent="0.25">
      <c r="A234" s="102"/>
      <c r="B234" s="18"/>
      <c r="C234" s="103"/>
      <c r="D234" s="103"/>
      <c r="E234" s="104"/>
      <c r="F234" s="136"/>
      <c r="G234" s="70" t="str">
        <f>IF(ISBLANK(E234),"",VLOOKUP(W234,FCCRateTable!A:C,2,FALSE))</f>
        <v/>
      </c>
      <c r="H234" s="71" t="str">
        <f t="shared" si="51"/>
        <v/>
      </c>
      <c r="I234" s="71" t="str">
        <f t="shared" si="52"/>
        <v/>
      </c>
      <c r="J234" s="71" t="str">
        <f t="shared" si="53"/>
        <v/>
      </c>
      <c r="K234" s="71" t="str">
        <f t="shared" si="43"/>
        <v/>
      </c>
      <c r="L234" s="81" t="str">
        <f t="shared" si="54"/>
        <v/>
      </c>
      <c r="M234" s="79" t="str">
        <f>IF(ISBLANK(E234),"",VLOOKUP(W234,FCCRateTable!A:C,3,FALSE))</f>
        <v/>
      </c>
      <c r="N234" s="80" t="str">
        <f t="shared" si="44"/>
        <v/>
      </c>
      <c r="O234" s="80" t="str">
        <f>IF(ISBLANK(E234),"",(VLOOKUP(X234,FCCRateTable!A:C,3,FALSE)*C234)+((VLOOKUP(X234,FCCRateTable!A:C,3,FALSE)/2*D234)))</f>
        <v/>
      </c>
      <c r="P234" s="81" t="str">
        <f t="shared" si="45"/>
        <v/>
      </c>
      <c r="Q234" s="80" t="str">
        <f t="shared" si="46"/>
        <v/>
      </c>
      <c r="R234" s="80" t="str">
        <f t="shared" si="47"/>
        <v/>
      </c>
      <c r="S234" s="81" t="str">
        <f t="shared" si="55"/>
        <v/>
      </c>
      <c r="T234" s="123" t="str">
        <f t="shared" si="56"/>
        <v/>
      </c>
      <c r="U234" s="124" t="str">
        <f t="shared" si="48"/>
        <v/>
      </c>
      <c r="V234" s="95"/>
      <c r="W234" s="15" t="str">
        <f t="shared" si="49"/>
        <v/>
      </c>
      <c r="X234" s="15" t="str">
        <f t="shared" si="50"/>
        <v/>
      </c>
    </row>
    <row r="235" spans="1:24" x14ac:dyDescent="0.25">
      <c r="A235" s="102"/>
      <c r="B235" s="18"/>
      <c r="C235" s="103"/>
      <c r="D235" s="103"/>
      <c r="E235" s="104"/>
      <c r="F235" s="136"/>
      <c r="G235" s="70" t="str">
        <f>IF(ISBLANK(E235),"",VLOOKUP(W235,FCCRateTable!A:C,2,FALSE))</f>
        <v/>
      </c>
      <c r="H235" s="71" t="str">
        <f t="shared" si="51"/>
        <v/>
      </c>
      <c r="I235" s="71" t="str">
        <f t="shared" si="52"/>
        <v/>
      </c>
      <c r="J235" s="71" t="str">
        <f t="shared" si="53"/>
        <v/>
      </c>
      <c r="K235" s="71" t="str">
        <f t="shared" si="43"/>
        <v/>
      </c>
      <c r="L235" s="81" t="str">
        <f t="shared" si="54"/>
        <v/>
      </c>
      <c r="M235" s="79" t="str">
        <f>IF(ISBLANK(E235),"",VLOOKUP(W235,FCCRateTable!A:C,3,FALSE))</f>
        <v/>
      </c>
      <c r="N235" s="80" t="str">
        <f t="shared" si="44"/>
        <v/>
      </c>
      <c r="O235" s="80" t="str">
        <f>IF(ISBLANK(E235),"",(VLOOKUP(X235,FCCRateTable!A:C,3,FALSE)*C235)+((VLOOKUP(X235,FCCRateTable!A:C,3,FALSE)/2*D235)))</f>
        <v/>
      </c>
      <c r="P235" s="81" t="str">
        <f t="shared" si="45"/>
        <v/>
      </c>
      <c r="Q235" s="80" t="str">
        <f t="shared" si="46"/>
        <v/>
      </c>
      <c r="R235" s="80" t="str">
        <f t="shared" si="47"/>
        <v/>
      </c>
      <c r="S235" s="81" t="str">
        <f t="shared" si="55"/>
        <v/>
      </c>
      <c r="T235" s="123" t="str">
        <f t="shared" si="56"/>
        <v/>
      </c>
      <c r="U235" s="124" t="str">
        <f t="shared" si="48"/>
        <v/>
      </c>
      <c r="V235" s="95"/>
      <c r="W235" s="15" t="str">
        <f t="shared" si="49"/>
        <v/>
      </c>
      <c r="X235" s="15" t="str">
        <f t="shared" si="50"/>
        <v/>
      </c>
    </row>
    <row r="236" spans="1:24" x14ac:dyDescent="0.25">
      <c r="A236" s="102"/>
      <c r="B236" s="18"/>
      <c r="C236" s="103"/>
      <c r="D236" s="103"/>
      <c r="E236" s="104"/>
      <c r="F236" s="136"/>
      <c r="G236" s="70" t="str">
        <f>IF(ISBLANK(E236),"",VLOOKUP(W236,FCCRateTable!A:C,2,FALSE))</f>
        <v/>
      </c>
      <c r="H236" s="71" t="str">
        <f t="shared" si="51"/>
        <v/>
      </c>
      <c r="I236" s="71" t="str">
        <f t="shared" si="52"/>
        <v/>
      </c>
      <c r="J236" s="71" t="str">
        <f t="shared" si="53"/>
        <v/>
      </c>
      <c r="K236" s="71" t="str">
        <f t="shared" si="43"/>
        <v/>
      </c>
      <c r="L236" s="81" t="str">
        <f t="shared" si="54"/>
        <v/>
      </c>
      <c r="M236" s="79" t="str">
        <f>IF(ISBLANK(E236),"",VLOOKUP(W236,FCCRateTable!A:C,3,FALSE))</f>
        <v/>
      </c>
      <c r="N236" s="80" t="str">
        <f t="shared" si="44"/>
        <v/>
      </c>
      <c r="O236" s="80" t="str">
        <f>IF(ISBLANK(E236),"",(VLOOKUP(X236,FCCRateTable!A:C,3,FALSE)*C236)+((VLOOKUP(X236,FCCRateTable!A:C,3,FALSE)/2*D236)))</f>
        <v/>
      </c>
      <c r="P236" s="81" t="str">
        <f t="shared" si="45"/>
        <v/>
      </c>
      <c r="Q236" s="80" t="str">
        <f t="shared" si="46"/>
        <v/>
      </c>
      <c r="R236" s="80" t="str">
        <f t="shared" si="47"/>
        <v/>
      </c>
      <c r="S236" s="81" t="str">
        <f t="shared" si="55"/>
        <v/>
      </c>
      <c r="T236" s="123" t="str">
        <f t="shared" si="56"/>
        <v/>
      </c>
      <c r="U236" s="124" t="str">
        <f t="shared" si="48"/>
        <v/>
      </c>
      <c r="V236" s="95"/>
      <c r="W236" s="15" t="str">
        <f t="shared" si="49"/>
        <v/>
      </c>
      <c r="X236" s="15" t="str">
        <f t="shared" si="50"/>
        <v/>
      </c>
    </row>
    <row r="237" spans="1:24" x14ac:dyDescent="0.25">
      <c r="A237" s="102"/>
      <c r="B237" s="18"/>
      <c r="C237" s="103"/>
      <c r="D237" s="103"/>
      <c r="E237" s="104"/>
      <c r="F237" s="136"/>
      <c r="G237" s="70" t="str">
        <f>IF(ISBLANK(E237),"",VLOOKUP(W237,FCCRateTable!A:C,2,FALSE))</f>
        <v/>
      </c>
      <c r="H237" s="71" t="str">
        <f t="shared" si="51"/>
        <v/>
      </c>
      <c r="I237" s="71" t="str">
        <f t="shared" si="52"/>
        <v/>
      </c>
      <c r="J237" s="71" t="str">
        <f t="shared" si="53"/>
        <v/>
      </c>
      <c r="K237" s="71" t="str">
        <f t="shared" si="43"/>
        <v/>
      </c>
      <c r="L237" s="81" t="str">
        <f t="shared" si="54"/>
        <v/>
      </c>
      <c r="M237" s="79" t="str">
        <f>IF(ISBLANK(E237),"",VLOOKUP(W237,FCCRateTable!A:C,3,FALSE))</f>
        <v/>
      </c>
      <c r="N237" s="80" t="str">
        <f t="shared" si="44"/>
        <v/>
      </c>
      <c r="O237" s="80" t="str">
        <f>IF(ISBLANK(E237),"",(VLOOKUP(X237,FCCRateTable!A:C,3,FALSE)*C237)+((VLOOKUP(X237,FCCRateTable!A:C,3,FALSE)/2*D237)))</f>
        <v/>
      </c>
      <c r="P237" s="81" t="str">
        <f t="shared" si="45"/>
        <v/>
      </c>
      <c r="Q237" s="80" t="str">
        <f t="shared" si="46"/>
        <v/>
      </c>
      <c r="R237" s="80" t="str">
        <f t="shared" si="47"/>
        <v/>
      </c>
      <c r="S237" s="81" t="str">
        <f t="shared" si="55"/>
        <v/>
      </c>
      <c r="T237" s="123" t="str">
        <f t="shared" si="56"/>
        <v/>
      </c>
      <c r="U237" s="124" t="str">
        <f t="shared" si="48"/>
        <v/>
      </c>
      <c r="V237" s="95"/>
      <c r="W237" s="15" t="str">
        <f t="shared" si="49"/>
        <v/>
      </c>
      <c r="X237" s="15" t="str">
        <f t="shared" si="50"/>
        <v/>
      </c>
    </row>
    <row r="238" spans="1:24" x14ac:dyDescent="0.25">
      <c r="A238" s="102"/>
      <c r="B238" s="18"/>
      <c r="C238" s="103"/>
      <c r="D238" s="103"/>
      <c r="E238" s="104"/>
      <c r="F238" s="136"/>
      <c r="G238" s="70" t="str">
        <f>IF(ISBLANK(E238),"",VLOOKUP(W238,FCCRateTable!A:C,2,FALSE))</f>
        <v/>
      </c>
      <c r="H238" s="71" t="str">
        <f t="shared" si="51"/>
        <v/>
      </c>
      <c r="I238" s="71" t="str">
        <f t="shared" si="52"/>
        <v/>
      </c>
      <c r="J238" s="71" t="str">
        <f t="shared" si="53"/>
        <v/>
      </c>
      <c r="K238" s="71" t="str">
        <f t="shared" si="43"/>
        <v/>
      </c>
      <c r="L238" s="81" t="str">
        <f t="shared" si="54"/>
        <v/>
      </c>
      <c r="M238" s="79" t="str">
        <f>IF(ISBLANK(E238),"",VLOOKUP(W238,FCCRateTable!A:C,3,FALSE))</f>
        <v/>
      </c>
      <c r="N238" s="80" t="str">
        <f t="shared" si="44"/>
        <v/>
      </c>
      <c r="O238" s="80" t="str">
        <f>IF(ISBLANK(E238),"",(VLOOKUP(X238,FCCRateTable!A:C,3,FALSE)*C238)+((VLOOKUP(X238,FCCRateTable!A:C,3,FALSE)/2*D238)))</f>
        <v/>
      </c>
      <c r="P238" s="81" t="str">
        <f t="shared" si="45"/>
        <v/>
      </c>
      <c r="Q238" s="80" t="str">
        <f t="shared" si="46"/>
        <v/>
      </c>
      <c r="R238" s="80" t="str">
        <f t="shared" si="47"/>
        <v/>
      </c>
      <c r="S238" s="81" t="str">
        <f t="shared" si="55"/>
        <v/>
      </c>
      <c r="T238" s="123" t="str">
        <f t="shared" si="56"/>
        <v/>
      </c>
      <c r="U238" s="124" t="str">
        <f t="shared" si="48"/>
        <v/>
      </c>
      <c r="V238" s="95"/>
      <c r="W238" s="15" t="str">
        <f t="shared" si="49"/>
        <v/>
      </c>
      <c r="X238" s="15" t="str">
        <f t="shared" si="50"/>
        <v/>
      </c>
    </row>
    <row r="239" spans="1:24" x14ac:dyDescent="0.25">
      <c r="A239" s="102"/>
      <c r="B239" s="18"/>
      <c r="C239" s="103"/>
      <c r="D239" s="103"/>
      <c r="E239" s="104"/>
      <c r="F239" s="136"/>
      <c r="G239" s="70" t="str">
        <f>IF(ISBLANK(E239),"",VLOOKUP(W239,FCCRateTable!A:C,2,FALSE))</f>
        <v/>
      </c>
      <c r="H239" s="71" t="str">
        <f t="shared" si="51"/>
        <v/>
      </c>
      <c r="I239" s="71" t="str">
        <f t="shared" si="52"/>
        <v/>
      </c>
      <c r="J239" s="71" t="str">
        <f t="shared" si="53"/>
        <v/>
      </c>
      <c r="K239" s="71" t="str">
        <f t="shared" si="43"/>
        <v/>
      </c>
      <c r="L239" s="81" t="str">
        <f t="shared" si="54"/>
        <v/>
      </c>
      <c r="M239" s="79" t="str">
        <f>IF(ISBLANK(E239),"",VLOOKUP(W239,FCCRateTable!A:C,3,FALSE))</f>
        <v/>
      </c>
      <c r="N239" s="80" t="str">
        <f t="shared" si="44"/>
        <v/>
      </c>
      <c r="O239" s="80" t="str">
        <f>IF(ISBLANK(E239),"",(VLOOKUP(X239,FCCRateTable!A:C,3,FALSE)*C239)+((VLOOKUP(X239,FCCRateTable!A:C,3,FALSE)/2*D239)))</f>
        <v/>
      </c>
      <c r="P239" s="81" t="str">
        <f t="shared" si="45"/>
        <v/>
      </c>
      <c r="Q239" s="80" t="str">
        <f t="shared" si="46"/>
        <v/>
      </c>
      <c r="R239" s="80" t="str">
        <f t="shared" si="47"/>
        <v/>
      </c>
      <c r="S239" s="81" t="str">
        <f t="shared" si="55"/>
        <v/>
      </c>
      <c r="T239" s="123" t="str">
        <f t="shared" si="56"/>
        <v/>
      </c>
      <c r="U239" s="124" t="str">
        <f t="shared" si="48"/>
        <v/>
      </c>
      <c r="V239" s="95"/>
      <c r="W239" s="15" t="str">
        <f t="shared" si="49"/>
        <v/>
      </c>
      <c r="X239" s="15" t="str">
        <f t="shared" si="50"/>
        <v/>
      </c>
    </row>
    <row r="240" spans="1:24" x14ac:dyDescent="0.25">
      <c r="A240" s="102"/>
      <c r="B240" s="18"/>
      <c r="C240" s="103"/>
      <c r="D240" s="103"/>
      <c r="E240" s="104"/>
      <c r="F240" s="136"/>
      <c r="G240" s="70" t="str">
        <f>IF(ISBLANK(E240),"",VLOOKUP(W240,FCCRateTable!A:C,2,FALSE))</f>
        <v/>
      </c>
      <c r="H240" s="71" t="str">
        <f t="shared" si="51"/>
        <v/>
      </c>
      <c r="I240" s="71" t="str">
        <f t="shared" si="52"/>
        <v/>
      </c>
      <c r="J240" s="71" t="str">
        <f t="shared" si="53"/>
        <v/>
      </c>
      <c r="K240" s="71" t="str">
        <f t="shared" si="43"/>
        <v/>
      </c>
      <c r="L240" s="81" t="str">
        <f t="shared" si="54"/>
        <v/>
      </c>
      <c r="M240" s="79" t="str">
        <f>IF(ISBLANK(E240),"",VLOOKUP(W240,FCCRateTable!A:C,3,FALSE))</f>
        <v/>
      </c>
      <c r="N240" s="80" t="str">
        <f t="shared" si="44"/>
        <v/>
      </c>
      <c r="O240" s="80" t="str">
        <f>IF(ISBLANK(E240),"",(VLOOKUP(X240,FCCRateTable!A:C,3,FALSE)*C240)+((VLOOKUP(X240,FCCRateTable!A:C,3,FALSE)/2*D240)))</f>
        <v/>
      </c>
      <c r="P240" s="81" t="str">
        <f t="shared" si="45"/>
        <v/>
      </c>
      <c r="Q240" s="80" t="str">
        <f t="shared" si="46"/>
        <v/>
      </c>
      <c r="R240" s="80" t="str">
        <f t="shared" si="47"/>
        <v/>
      </c>
      <c r="S240" s="81" t="str">
        <f t="shared" si="55"/>
        <v/>
      </c>
      <c r="T240" s="123" t="str">
        <f t="shared" si="56"/>
        <v/>
      </c>
      <c r="U240" s="124" t="str">
        <f t="shared" si="48"/>
        <v/>
      </c>
      <c r="V240" s="95"/>
      <c r="W240" s="15" t="str">
        <f t="shared" si="49"/>
        <v/>
      </c>
      <c r="X240" s="15" t="str">
        <f t="shared" si="50"/>
        <v/>
      </c>
    </row>
    <row r="241" spans="1:24" x14ac:dyDescent="0.25">
      <c r="A241" s="102"/>
      <c r="B241" s="18"/>
      <c r="C241" s="103"/>
      <c r="D241" s="103"/>
      <c r="E241" s="104"/>
      <c r="F241" s="136"/>
      <c r="G241" s="70" t="str">
        <f>IF(ISBLANK(E241),"",VLOOKUP(W241,FCCRateTable!A:C,2,FALSE))</f>
        <v/>
      </c>
      <c r="H241" s="71" t="str">
        <f t="shared" si="51"/>
        <v/>
      </c>
      <c r="I241" s="71" t="str">
        <f t="shared" si="52"/>
        <v/>
      </c>
      <c r="J241" s="71" t="str">
        <f t="shared" si="53"/>
        <v/>
      </c>
      <c r="K241" s="71" t="str">
        <f t="shared" si="43"/>
        <v/>
      </c>
      <c r="L241" s="81" t="str">
        <f t="shared" si="54"/>
        <v/>
      </c>
      <c r="M241" s="79" t="str">
        <f>IF(ISBLANK(E241),"",VLOOKUP(W241,FCCRateTable!A:C,3,FALSE))</f>
        <v/>
      </c>
      <c r="N241" s="80" t="str">
        <f t="shared" si="44"/>
        <v/>
      </c>
      <c r="O241" s="80" t="str">
        <f>IF(ISBLANK(E241),"",(VLOOKUP(X241,FCCRateTable!A:C,3,FALSE)*C241)+((VLOOKUP(X241,FCCRateTable!A:C,3,FALSE)/2*D241)))</f>
        <v/>
      </c>
      <c r="P241" s="81" t="str">
        <f t="shared" si="45"/>
        <v/>
      </c>
      <c r="Q241" s="80" t="str">
        <f t="shared" si="46"/>
        <v/>
      </c>
      <c r="R241" s="80" t="str">
        <f t="shared" si="47"/>
        <v/>
      </c>
      <c r="S241" s="81" t="str">
        <f t="shared" si="55"/>
        <v/>
      </c>
      <c r="T241" s="123" t="str">
        <f t="shared" si="56"/>
        <v/>
      </c>
      <c r="U241" s="124" t="str">
        <f t="shared" si="48"/>
        <v/>
      </c>
      <c r="V241" s="95"/>
      <c r="W241" s="15" t="str">
        <f t="shared" si="49"/>
        <v/>
      </c>
      <c r="X241" s="15" t="str">
        <f t="shared" si="50"/>
        <v/>
      </c>
    </row>
    <row r="242" spans="1:24" x14ac:dyDescent="0.25">
      <c r="A242" s="102"/>
      <c r="B242" s="18"/>
      <c r="C242" s="103"/>
      <c r="D242" s="103"/>
      <c r="E242" s="104"/>
      <c r="F242" s="136"/>
      <c r="G242" s="70" t="str">
        <f>IF(ISBLANK(E242),"",VLOOKUP(W242,FCCRateTable!A:C,2,FALSE))</f>
        <v/>
      </c>
      <c r="H242" s="71" t="str">
        <f t="shared" si="51"/>
        <v/>
      </c>
      <c r="I242" s="71" t="str">
        <f t="shared" si="52"/>
        <v/>
      </c>
      <c r="J242" s="71" t="str">
        <f t="shared" si="53"/>
        <v/>
      </c>
      <c r="K242" s="71" t="str">
        <f t="shared" si="43"/>
        <v/>
      </c>
      <c r="L242" s="81" t="str">
        <f t="shared" si="54"/>
        <v/>
      </c>
      <c r="M242" s="79" t="str">
        <f>IF(ISBLANK(E242),"",VLOOKUP(W242,FCCRateTable!A:C,3,FALSE))</f>
        <v/>
      </c>
      <c r="N242" s="80" t="str">
        <f t="shared" si="44"/>
        <v/>
      </c>
      <c r="O242" s="80" t="str">
        <f>IF(ISBLANK(E242),"",(VLOOKUP(X242,FCCRateTable!A:C,3,FALSE)*C242)+((VLOOKUP(X242,FCCRateTable!A:C,3,FALSE)/2*D242)))</f>
        <v/>
      </c>
      <c r="P242" s="81" t="str">
        <f t="shared" si="45"/>
        <v/>
      </c>
      <c r="Q242" s="80" t="str">
        <f t="shared" si="46"/>
        <v/>
      </c>
      <c r="R242" s="80" t="str">
        <f t="shared" si="47"/>
        <v/>
      </c>
      <c r="S242" s="81" t="str">
        <f t="shared" si="55"/>
        <v/>
      </c>
      <c r="T242" s="123" t="str">
        <f t="shared" si="56"/>
        <v/>
      </c>
      <c r="U242" s="124" t="str">
        <f t="shared" si="48"/>
        <v/>
      </c>
      <c r="V242" s="95"/>
      <c r="W242" s="15" t="str">
        <f t="shared" si="49"/>
        <v/>
      </c>
      <c r="X242" s="15" t="str">
        <f t="shared" si="50"/>
        <v/>
      </c>
    </row>
    <row r="243" spans="1:24" x14ac:dyDescent="0.25">
      <c r="A243" s="102"/>
      <c r="B243" s="18"/>
      <c r="C243" s="103"/>
      <c r="D243" s="103"/>
      <c r="E243" s="104"/>
      <c r="F243" s="136"/>
      <c r="G243" s="70" t="str">
        <f>IF(ISBLANK(E243),"",VLOOKUP(W243,FCCRateTable!A:C,2,FALSE))</f>
        <v/>
      </c>
      <c r="H243" s="71" t="str">
        <f t="shared" si="51"/>
        <v/>
      </c>
      <c r="I243" s="71" t="str">
        <f t="shared" si="52"/>
        <v/>
      </c>
      <c r="J243" s="71" t="str">
        <f t="shared" si="53"/>
        <v/>
      </c>
      <c r="K243" s="71" t="str">
        <f t="shared" si="43"/>
        <v/>
      </c>
      <c r="L243" s="81" t="str">
        <f t="shared" si="54"/>
        <v/>
      </c>
      <c r="M243" s="79" t="str">
        <f>IF(ISBLANK(E243),"",VLOOKUP(W243,FCCRateTable!A:C,3,FALSE))</f>
        <v/>
      </c>
      <c r="N243" s="80" t="str">
        <f t="shared" si="44"/>
        <v/>
      </c>
      <c r="O243" s="80" t="str">
        <f>IF(ISBLANK(E243),"",(VLOOKUP(X243,FCCRateTable!A:C,3,FALSE)*C243)+((VLOOKUP(X243,FCCRateTable!A:C,3,FALSE)/2*D243)))</f>
        <v/>
      </c>
      <c r="P243" s="81" t="str">
        <f t="shared" si="45"/>
        <v/>
      </c>
      <c r="Q243" s="80" t="str">
        <f t="shared" si="46"/>
        <v/>
      </c>
      <c r="R243" s="80" t="str">
        <f t="shared" si="47"/>
        <v/>
      </c>
      <c r="S243" s="81" t="str">
        <f t="shared" si="55"/>
        <v/>
      </c>
      <c r="T243" s="123" t="str">
        <f t="shared" si="56"/>
        <v/>
      </c>
      <c r="U243" s="124" t="str">
        <f t="shared" si="48"/>
        <v/>
      </c>
      <c r="V243" s="95"/>
      <c r="W243" s="15" t="str">
        <f t="shared" si="49"/>
        <v/>
      </c>
      <c r="X243" s="15" t="str">
        <f t="shared" si="50"/>
        <v/>
      </c>
    </row>
    <row r="244" spans="1:24" x14ac:dyDescent="0.25">
      <c r="A244" s="102"/>
      <c r="B244" s="18"/>
      <c r="C244" s="103"/>
      <c r="D244" s="103"/>
      <c r="E244" s="104"/>
      <c r="F244" s="136"/>
      <c r="G244" s="70" t="str">
        <f>IF(ISBLANK(E244),"",VLOOKUP(W244,FCCRateTable!A:C,2,FALSE))</f>
        <v/>
      </c>
      <c r="H244" s="71" t="str">
        <f t="shared" si="51"/>
        <v/>
      </c>
      <c r="I244" s="71" t="str">
        <f t="shared" si="52"/>
        <v/>
      </c>
      <c r="J244" s="71" t="str">
        <f t="shared" si="53"/>
        <v/>
      </c>
      <c r="K244" s="71" t="str">
        <f t="shared" si="43"/>
        <v/>
      </c>
      <c r="L244" s="81" t="str">
        <f t="shared" si="54"/>
        <v/>
      </c>
      <c r="M244" s="79" t="str">
        <f>IF(ISBLANK(E244),"",VLOOKUP(W244,FCCRateTable!A:C,3,FALSE))</f>
        <v/>
      </c>
      <c r="N244" s="80" t="str">
        <f t="shared" si="44"/>
        <v/>
      </c>
      <c r="O244" s="80" t="str">
        <f>IF(ISBLANK(E244),"",(VLOOKUP(X244,FCCRateTable!A:C,3,FALSE)*C244)+((VLOOKUP(X244,FCCRateTable!A:C,3,FALSE)/2*D244)))</f>
        <v/>
      </c>
      <c r="P244" s="81" t="str">
        <f t="shared" si="45"/>
        <v/>
      </c>
      <c r="Q244" s="80" t="str">
        <f t="shared" si="46"/>
        <v/>
      </c>
      <c r="R244" s="80" t="str">
        <f t="shared" si="47"/>
        <v/>
      </c>
      <c r="S244" s="81" t="str">
        <f t="shared" si="55"/>
        <v/>
      </c>
      <c r="T244" s="123" t="str">
        <f t="shared" si="56"/>
        <v/>
      </c>
      <c r="U244" s="124" t="str">
        <f t="shared" si="48"/>
        <v/>
      </c>
      <c r="V244" s="95"/>
      <c r="W244" s="15" t="str">
        <f t="shared" si="49"/>
        <v/>
      </c>
      <c r="X244" s="15" t="str">
        <f t="shared" si="50"/>
        <v/>
      </c>
    </row>
    <row r="245" spans="1:24" x14ac:dyDescent="0.25">
      <c r="A245" s="102"/>
      <c r="B245" s="18"/>
      <c r="C245" s="103"/>
      <c r="D245" s="103"/>
      <c r="E245" s="104"/>
      <c r="F245" s="136"/>
      <c r="G245" s="70" t="str">
        <f>IF(ISBLANK(E245),"",VLOOKUP(W245,FCCRateTable!A:C,2,FALSE))</f>
        <v/>
      </c>
      <c r="H245" s="71" t="str">
        <f t="shared" si="51"/>
        <v/>
      </c>
      <c r="I245" s="71" t="str">
        <f t="shared" si="52"/>
        <v/>
      </c>
      <c r="J245" s="71" t="str">
        <f t="shared" si="53"/>
        <v/>
      </c>
      <c r="K245" s="71" t="str">
        <f t="shared" si="43"/>
        <v/>
      </c>
      <c r="L245" s="81" t="str">
        <f t="shared" si="54"/>
        <v/>
      </c>
      <c r="M245" s="79" t="str">
        <f>IF(ISBLANK(E245),"",VLOOKUP(W245,FCCRateTable!A:C,3,FALSE))</f>
        <v/>
      </c>
      <c r="N245" s="80" t="str">
        <f t="shared" si="44"/>
        <v/>
      </c>
      <c r="O245" s="80" t="str">
        <f>IF(ISBLANK(E245),"",(VLOOKUP(X245,FCCRateTable!A:C,3,FALSE)*C245)+((VLOOKUP(X245,FCCRateTable!A:C,3,FALSE)/2*D245)))</f>
        <v/>
      </c>
      <c r="P245" s="81" t="str">
        <f t="shared" si="45"/>
        <v/>
      </c>
      <c r="Q245" s="80" t="str">
        <f t="shared" si="46"/>
        <v/>
      </c>
      <c r="R245" s="80" t="str">
        <f t="shared" si="47"/>
        <v/>
      </c>
      <c r="S245" s="81" t="str">
        <f t="shared" si="55"/>
        <v/>
      </c>
      <c r="T245" s="123" t="str">
        <f t="shared" si="56"/>
        <v/>
      </c>
      <c r="U245" s="124" t="str">
        <f t="shared" si="48"/>
        <v/>
      </c>
      <c r="V245" s="95"/>
      <c r="W245" s="15" t="str">
        <f t="shared" si="49"/>
        <v/>
      </c>
      <c r="X245" s="15" t="str">
        <f t="shared" si="50"/>
        <v/>
      </c>
    </row>
    <row r="246" spans="1:24" x14ac:dyDescent="0.25">
      <c r="A246" s="102"/>
      <c r="B246" s="18"/>
      <c r="C246" s="103"/>
      <c r="D246" s="103"/>
      <c r="E246" s="104"/>
      <c r="F246" s="136"/>
      <c r="G246" s="70" t="str">
        <f>IF(ISBLANK(E246),"",VLOOKUP(W246,FCCRateTable!A:C,2,FALSE))</f>
        <v/>
      </c>
      <c r="H246" s="71" t="str">
        <f t="shared" si="51"/>
        <v/>
      </c>
      <c r="I246" s="71" t="str">
        <f t="shared" si="52"/>
        <v/>
      </c>
      <c r="J246" s="71" t="str">
        <f t="shared" si="53"/>
        <v/>
      </c>
      <c r="K246" s="71" t="str">
        <f t="shared" si="43"/>
        <v/>
      </c>
      <c r="L246" s="81" t="str">
        <f t="shared" si="54"/>
        <v/>
      </c>
      <c r="M246" s="79" t="str">
        <f>IF(ISBLANK(E246),"",VLOOKUP(W246,FCCRateTable!A:C,3,FALSE))</f>
        <v/>
      </c>
      <c r="N246" s="80" t="str">
        <f t="shared" si="44"/>
        <v/>
      </c>
      <c r="O246" s="80" t="str">
        <f>IF(ISBLANK(E246),"",(VLOOKUP(X246,FCCRateTable!A:C,3,FALSE)*C246)+((VLOOKUP(X246,FCCRateTable!A:C,3,FALSE)/2*D246)))</f>
        <v/>
      </c>
      <c r="P246" s="81" t="str">
        <f t="shared" si="45"/>
        <v/>
      </c>
      <c r="Q246" s="80" t="str">
        <f t="shared" si="46"/>
        <v/>
      </c>
      <c r="R246" s="80" t="str">
        <f t="shared" si="47"/>
        <v/>
      </c>
      <c r="S246" s="81" t="str">
        <f t="shared" si="55"/>
        <v/>
      </c>
      <c r="T246" s="123" t="str">
        <f t="shared" si="56"/>
        <v/>
      </c>
      <c r="U246" s="124" t="str">
        <f t="shared" si="48"/>
        <v/>
      </c>
      <c r="V246" s="95"/>
      <c r="W246" s="15" t="str">
        <f t="shared" si="49"/>
        <v/>
      </c>
      <c r="X246" s="15" t="str">
        <f t="shared" si="50"/>
        <v/>
      </c>
    </row>
    <row r="247" spans="1:24" x14ac:dyDescent="0.25">
      <c r="A247" s="102"/>
      <c r="B247" s="18"/>
      <c r="C247" s="103"/>
      <c r="D247" s="103"/>
      <c r="E247" s="104"/>
      <c r="F247" s="136"/>
      <c r="G247" s="70" t="str">
        <f>IF(ISBLANK(E247),"",VLOOKUP(W247,FCCRateTable!A:C,2,FALSE))</f>
        <v/>
      </c>
      <c r="H247" s="71" t="str">
        <f t="shared" si="51"/>
        <v/>
      </c>
      <c r="I247" s="71" t="str">
        <f t="shared" si="52"/>
        <v/>
      </c>
      <c r="J247" s="71" t="str">
        <f t="shared" si="53"/>
        <v/>
      </c>
      <c r="K247" s="71" t="str">
        <f t="shared" si="43"/>
        <v/>
      </c>
      <c r="L247" s="81" t="str">
        <f t="shared" si="54"/>
        <v/>
      </c>
      <c r="M247" s="79" t="str">
        <f>IF(ISBLANK(E247),"",VLOOKUP(W247,FCCRateTable!A:C,3,FALSE))</f>
        <v/>
      </c>
      <c r="N247" s="80" t="str">
        <f t="shared" si="44"/>
        <v/>
      </c>
      <c r="O247" s="80" t="str">
        <f>IF(ISBLANK(E247),"",(VLOOKUP(X247,FCCRateTable!A:C,3,FALSE)*C247)+((VLOOKUP(X247,FCCRateTable!A:C,3,FALSE)/2*D247)))</f>
        <v/>
      </c>
      <c r="P247" s="81" t="str">
        <f t="shared" si="45"/>
        <v/>
      </c>
      <c r="Q247" s="80" t="str">
        <f t="shared" si="46"/>
        <v/>
      </c>
      <c r="R247" s="80" t="str">
        <f t="shared" si="47"/>
        <v/>
      </c>
      <c r="S247" s="81" t="str">
        <f t="shared" si="55"/>
        <v/>
      </c>
      <c r="T247" s="123" t="str">
        <f t="shared" si="56"/>
        <v/>
      </c>
      <c r="U247" s="124" t="str">
        <f t="shared" si="48"/>
        <v/>
      </c>
      <c r="V247" s="95"/>
      <c r="W247" s="15" t="str">
        <f t="shared" si="49"/>
        <v/>
      </c>
      <c r="X247" s="15" t="str">
        <f t="shared" si="50"/>
        <v/>
      </c>
    </row>
    <row r="248" spans="1:24" x14ac:dyDescent="0.25">
      <c r="A248" s="102"/>
      <c r="B248" s="18"/>
      <c r="C248" s="103"/>
      <c r="D248" s="103"/>
      <c r="E248" s="104"/>
      <c r="F248" s="136"/>
      <c r="G248" s="70" t="str">
        <f>IF(ISBLANK(E248),"",VLOOKUP(W248,FCCRateTable!A:C,2,FALSE))</f>
        <v/>
      </c>
      <c r="H248" s="71" t="str">
        <f t="shared" si="51"/>
        <v/>
      </c>
      <c r="I248" s="71" t="str">
        <f t="shared" si="52"/>
        <v/>
      </c>
      <c r="J248" s="71" t="str">
        <f t="shared" si="53"/>
        <v/>
      </c>
      <c r="K248" s="71" t="str">
        <f t="shared" si="43"/>
        <v/>
      </c>
      <c r="L248" s="81" t="str">
        <f t="shared" si="54"/>
        <v/>
      </c>
      <c r="M248" s="79" t="str">
        <f>IF(ISBLANK(E248),"",VLOOKUP(W248,FCCRateTable!A:C,3,FALSE))</f>
        <v/>
      </c>
      <c r="N248" s="80" t="str">
        <f t="shared" si="44"/>
        <v/>
      </c>
      <c r="O248" s="80" t="str">
        <f>IF(ISBLANK(E248),"",(VLOOKUP(X248,FCCRateTable!A:C,3,FALSE)*C248)+((VLOOKUP(X248,FCCRateTable!A:C,3,FALSE)/2*D248)))</f>
        <v/>
      </c>
      <c r="P248" s="81" t="str">
        <f t="shared" si="45"/>
        <v/>
      </c>
      <c r="Q248" s="80" t="str">
        <f t="shared" si="46"/>
        <v/>
      </c>
      <c r="R248" s="80" t="str">
        <f t="shared" si="47"/>
        <v/>
      </c>
      <c r="S248" s="81" t="str">
        <f t="shared" si="55"/>
        <v/>
      </c>
      <c r="T248" s="123" t="str">
        <f t="shared" si="56"/>
        <v/>
      </c>
      <c r="U248" s="124" t="str">
        <f t="shared" si="48"/>
        <v/>
      </c>
      <c r="V248" s="95"/>
      <c r="W248" s="15" t="str">
        <f t="shared" si="49"/>
        <v/>
      </c>
      <c r="X248" s="15" t="str">
        <f t="shared" si="50"/>
        <v/>
      </c>
    </row>
    <row r="249" spans="1:24" x14ac:dyDescent="0.25">
      <c r="A249" s="102"/>
      <c r="B249" s="18"/>
      <c r="C249" s="103"/>
      <c r="D249" s="103"/>
      <c r="E249" s="104"/>
      <c r="F249" s="136"/>
      <c r="G249" s="70" t="str">
        <f>IF(ISBLANK(E249),"",VLOOKUP(W249,FCCRateTable!A:C,2,FALSE))</f>
        <v/>
      </c>
      <c r="H249" s="71" t="str">
        <f t="shared" si="51"/>
        <v/>
      </c>
      <c r="I249" s="71" t="str">
        <f t="shared" si="52"/>
        <v/>
      </c>
      <c r="J249" s="71" t="str">
        <f t="shared" si="53"/>
        <v/>
      </c>
      <c r="K249" s="71" t="str">
        <f t="shared" si="43"/>
        <v/>
      </c>
      <c r="L249" s="81" t="str">
        <f t="shared" si="54"/>
        <v/>
      </c>
      <c r="M249" s="79" t="str">
        <f>IF(ISBLANK(E249),"",VLOOKUP(W249,FCCRateTable!A:C,3,FALSE))</f>
        <v/>
      </c>
      <c r="N249" s="80" t="str">
        <f t="shared" si="44"/>
        <v/>
      </c>
      <c r="O249" s="80" t="str">
        <f>IF(ISBLANK(E249),"",(VLOOKUP(X249,FCCRateTable!A:C,3,FALSE)*C249)+((VLOOKUP(X249,FCCRateTable!A:C,3,FALSE)/2*D249)))</f>
        <v/>
      </c>
      <c r="P249" s="81" t="str">
        <f t="shared" si="45"/>
        <v/>
      </c>
      <c r="Q249" s="80" t="str">
        <f t="shared" si="46"/>
        <v/>
      </c>
      <c r="R249" s="80" t="str">
        <f t="shared" si="47"/>
        <v/>
      </c>
      <c r="S249" s="81" t="str">
        <f t="shared" si="55"/>
        <v/>
      </c>
      <c r="T249" s="123" t="str">
        <f t="shared" si="56"/>
        <v/>
      </c>
      <c r="U249" s="124" t="str">
        <f t="shared" si="48"/>
        <v/>
      </c>
      <c r="V249" s="95"/>
      <c r="W249" s="15" t="str">
        <f t="shared" si="49"/>
        <v/>
      </c>
      <c r="X249" s="15" t="str">
        <f t="shared" si="50"/>
        <v/>
      </c>
    </row>
    <row r="250" spans="1:24" x14ac:dyDescent="0.25">
      <c r="A250" s="102"/>
      <c r="B250" s="18"/>
      <c r="C250" s="103"/>
      <c r="D250" s="103"/>
      <c r="E250" s="104"/>
      <c r="F250" s="136"/>
      <c r="G250" s="70" t="str">
        <f>IF(ISBLANK(E250),"",VLOOKUP(W250,FCCRateTable!A:C,2,FALSE))</f>
        <v/>
      </c>
      <c r="H250" s="71" t="str">
        <f t="shared" si="51"/>
        <v/>
      </c>
      <c r="I250" s="71" t="str">
        <f t="shared" si="52"/>
        <v/>
      </c>
      <c r="J250" s="71" t="str">
        <f t="shared" si="53"/>
        <v/>
      </c>
      <c r="K250" s="71" t="str">
        <f t="shared" si="43"/>
        <v/>
      </c>
      <c r="L250" s="81" t="str">
        <f t="shared" si="54"/>
        <v/>
      </c>
      <c r="M250" s="79" t="str">
        <f>IF(ISBLANK(E250),"",VLOOKUP(W250,FCCRateTable!A:C,3,FALSE))</f>
        <v/>
      </c>
      <c r="N250" s="80" t="str">
        <f t="shared" si="44"/>
        <v/>
      </c>
      <c r="O250" s="80" t="str">
        <f>IF(ISBLANK(E250),"",(VLOOKUP(X250,FCCRateTable!A:C,3,FALSE)*C250)+((VLOOKUP(X250,FCCRateTable!A:C,3,FALSE)/2*D250)))</f>
        <v/>
      </c>
      <c r="P250" s="81" t="str">
        <f t="shared" si="45"/>
        <v/>
      </c>
      <c r="Q250" s="80" t="str">
        <f t="shared" si="46"/>
        <v/>
      </c>
      <c r="R250" s="80" t="str">
        <f>IF(ISBLANK(E250),"",N250+K250)</f>
        <v/>
      </c>
      <c r="S250" s="81" t="str">
        <f>IF(ISBLANK(E250),"",IF(R250&gt;Q250,0,Q250-R250))</f>
        <v/>
      </c>
      <c r="T250" s="123" t="str">
        <f>IF(ISBLANK(E250),"",S250+L250)</f>
        <v/>
      </c>
      <c r="U250" s="124" t="str">
        <f t="shared" si="48"/>
        <v/>
      </c>
      <c r="V250" s="95"/>
      <c r="W250" s="15" t="str">
        <f t="shared" si="49"/>
        <v/>
      </c>
      <c r="X250" s="15" t="str">
        <f t="shared" si="50"/>
        <v/>
      </c>
    </row>
    <row r="251" spans="1:24" x14ac:dyDescent="0.25">
      <c r="A251" s="102"/>
      <c r="B251" s="18"/>
      <c r="C251" s="103"/>
      <c r="D251" s="103"/>
      <c r="E251" s="104"/>
      <c r="F251" s="136"/>
      <c r="G251" s="70" t="str">
        <f>IF(ISBLANK(E251),"",VLOOKUP(W251,FCCRateTable!A:C,2,FALSE))</f>
        <v/>
      </c>
      <c r="H251" s="71" t="str">
        <f t="shared" si="51"/>
        <v/>
      </c>
      <c r="I251" s="71" t="str">
        <f t="shared" si="52"/>
        <v/>
      </c>
      <c r="J251" s="71" t="str">
        <f t="shared" si="53"/>
        <v/>
      </c>
      <c r="K251" s="71" t="str">
        <f t="shared" si="43"/>
        <v/>
      </c>
      <c r="L251" s="81" t="str">
        <f t="shared" si="54"/>
        <v/>
      </c>
      <c r="M251" s="79" t="str">
        <f>IF(ISBLANK(E251),"",VLOOKUP(W251,FCCRateTable!A:C,3,FALSE))</f>
        <v/>
      </c>
      <c r="N251" s="80" t="str">
        <f t="shared" si="44"/>
        <v/>
      </c>
      <c r="O251" s="80" t="str">
        <f>IF(ISBLANK(E251),"",(VLOOKUP(X251,FCCRateTable!A:C,3,FALSE)*C251)+((VLOOKUP(X251,FCCRateTable!A:C,3,FALSE)/2*D251)))</f>
        <v/>
      </c>
      <c r="P251" s="81" t="str">
        <f t="shared" si="45"/>
        <v/>
      </c>
      <c r="Q251" s="80" t="str">
        <f t="shared" si="46"/>
        <v/>
      </c>
      <c r="R251" s="80" t="str">
        <f t="shared" ref="R251:R301" si="57">IF(ISBLANK(E251),"",N251+K251)</f>
        <v/>
      </c>
      <c r="S251" s="81" t="str">
        <f t="shared" si="55"/>
        <v/>
      </c>
      <c r="T251" s="123" t="str">
        <f t="shared" si="56"/>
        <v/>
      </c>
      <c r="U251" s="124" t="str">
        <f t="shared" si="48"/>
        <v/>
      </c>
      <c r="V251" s="95"/>
      <c r="W251" s="15" t="str">
        <f t="shared" si="49"/>
        <v/>
      </c>
      <c r="X251" s="15" t="str">
        <f t="shared" si="50"/>
        <v/>
      </c>
    </row>
    <row r="252" spans="1:24" x14ac:dyDescent="0.25">
      <c r="A252" s="102"/>
      <c r="B252" s="18"/>
      <c r="C252" s="103"/>
      <c r="D252" s="103"/>
      <c r="E252" s="104"/>
      <c r="F252" s="136"/>
      <c r="G252" s="70" t="str">
        <f>IF(ISBLANK(E252),"",VLOOKUP(W252,FCCRateTable!A:C,2,FALSE))</f>
        <v/>
      </c>
      <c r="H252" s="71" t="str">
        <f t="shared" si="51"/>
        <v/>
      </c>
      <c r="I252" s="71" t="str">
        <f t="shared" si="52"/>
        <v/>
      </c>
      <c r="J252" s="71" t="str">
        <f t="shared" si="53"/>
        <v/>
      </c>
      <c r="K252" s="71" t="str">
        <f t="shared" si="43"/>
        <v/>
      </c>
      <c r="L252" s="81" t="str">
        <f t="shared" si="54"/>
        <v/>
      </c>
      <c r="M252" s="79" t="str">
        <f>IF(ISBLANK(E252),"",VLOOKUP(W252,FCCRateTable!A:C,3,FALSE))</f>
        <v/>
      </c>
      <c r="N252" s="80" t="str">
        <f t="shared" si="44"/>
        <v/>
      </c>
      <c r="O252" s="80" t="str">
        <f>IF(ISBLANK(E252),"",(VLOOKUP(X252,FCCRateTable!A:C,3,FALSE)*C252)+((VLOOKUP(X252,FCCRateTable!A:C,3,FALSE)/2*D252)))</f>
        <v/>
      </c>
      <c r="P252" s="81" t="str">
        <f t="shared" si="45"/>
        <v/>
      </c>
      <c r="Q252" s="80" t="str">
        <f t="shared" si="46"/>
        <v/>
      </c>
      <c r="R252" s="80" t="str">
        <f t="shared" si="57"/>
        <v/>
      </c>
      <c r="S252" s="81" t="str">
        <f t="shared" si="55"/>
        <v/>
      </c>
      <c r="T252" s="123" t="str">
        <f t="shared" si="56"/>
        <v/>
      </c>
      <c r="U252" s="124" t="str">
        <f t="shared" si="48"/>
        <v/>
      </c>
      <c r="V252" s="95"/>
      <c r="W252" s="15" t="str">
        <f t="shared" si="49"/>
        <v/>
      </c>
      <c r="X252" s="15" t="str">
        <f t="shared" si="50"/>
        <v/>
      </c>
    </row>
    <row r="253" spans="1:24" x14ac:dyDescent="0.25">
      <c r="A253" s="102"/>
      <c r="B253" s="18"/>
      <c r="C253" s="103"/>
      <c r="D253" s="103"/>
      <c r="E253" s="104"/>
      <c r="F253" s="136"/>
      <c r="G253" s="70" t="str">
        <f>IF(ISBLANK(E253),"",VLOOKUP(W253,FCCRateTable!A:C,2,FALSE))</f>
        <v/>
      </c>
      <c r="H253" s="71" t="str">
        <f t="shared" si="51"/>
        <v/>
      </c>
      <c r="I253" s="71" t="str">
        <f t="shared" si="52"/>
        <v/>
      </c>
      <c r="J253" s="71" t="str">
        <f t="shared" si="53"/>
        <v/>
      </c>
      <c r="K253" s="71" t="str">
        <f t="shared" ref="K253:K301" si="58">IF(ISBLANK(E253),"",(I253+J253))</f>
        <v/>
      </c>
      <c r="L253" s="81" t="str">
        <f t="shared" si="54"/>
        <v/>
      </c>
      <c r="M253" s="79" t="str">
        <f>IF(ISBLANK(E253),"",VLOOKUP(W253,FCCRateTable!A:C,3,FALSE))</f>
        <v/>
      </c>
      <c r="N253" s="80" t="str">
        <f t="shared" si="44"/>
        <v/>
      </c>
      <c r="O253" s="80" t="str">
        <f>IF(ISBLANK(E253),"",(VLOOKUP(X253,FCCRateTable!A:C,3,FALSE)*C253)+((VLOOKUP(X253,FCCRateTable!A:C,3,FALSE)/2*D253)))</f>
        <v/>
      </c>
      <c r="P253" s="81" t="str">
        <f t="shared" si="45"/>
        <v/>
      </c>
      <c r="Q253" s="80" t="str">
        <f t="shared" si="46"/>
        <v/>
      </c>
      <c r="R253" s="80" t="str">
        <f t="shared" si="57"/>
        <v/>
      </c>
      <c r="S253" s="81" t="str">
        <f t="shared" si="55"/>
        <v/>
      </c>
      <c r="T253" s="123" t="str">
        <f t="shared" si="56"/>
        <v/>
      </c>
      <c r="U253" s="124" t="str">
        <f t="shared" si="48"/>
        <v/>
      </c>
      <c r="V253" s="95"/>
      <c r="W253" s="15" t="str">
        <f t="shared" si="49"/>
        <v/>
      </c>
      <c r="X253" s="15" t="str">
        <f t="shared" si="50"/>
        <v/>
      </c>
    </row>
    <row r="254" spans="1:24" x14ac:dyDescent="0.25">
      <c r="A254" s="102"/>
      <c r="B254" s="18"/>
      <c r="C254" s="103"/>
      <c r="D254" s="103"/>
      <c r="E254" s="104"/>
      <c r="F254" s="136"/>
      <c r="G254" s="70" t="str">
        <f>IF(ISBLANK(E254),"",VLOOKUP(W254,FCCRateTable!A:C,2,FALSE))</f>
        <v/>
      </c>
      <c r="H254" s="71" t="str">
        <f t="shared" si="51"/>
        <v/>
      </c>
      <c r="I254" s="71" t="str">
        <f t="shared" si="52"/>
        <v/>
      </c>
      <c r="J254" s="71" t="str">
        <f t="shared" si="53"/>
        <v/>
      </c>
      <c r="K254" s="71" t="str">
        <f t="shared" si="58"/>
        <v/>
      </c>
      <c r="L254" s="81" t="str">
        <f t="shared" si="54"/>
        <v/>
      </c>
      <c r="M254" s="79" t="str">
        <f>IF(ISBLANK(E254),"",VLOOKUP(W254,FCCRateTable!A:C,3,FALSE))</f>
        <v/>
      </c>
      <c r="N254" s="80" t="str">
        <f t="shared" si="44"/>
        <v/>
      </c>
      <c r="O254" s="80" t="str">
        <f>IF(ISBLANK(E254),"",(VLOOKUP(X254,FCCRateTable!A:C,3,FALSE)*C254)+((VLOOKUP(X254,FCCRateTable!A:C,3,FALSE)/2*D254)))</f>
        <v/>
      </c>
      <c r="P254" s="81" t="str">
        <f t="shared" si="45"/>
        <v/>
      </c>
      <c r="Q254" s="80" t="str">
        <f t="shared" si="46"/>
        <v/>
      </c>
      <c r="R254" s="80" t="str">
        <f t="shared" si="57"/>
        <v/>
      </c>
      <c r="S254" s="81" t="str">
        <f t="shared" si="55"/>
        <v/>
      </c>
      <c r="T254" s="123" t="str">
        <f t="shared" si="56"/>
        <v/>
      </c>
      <c r="U254" s="124" t="str">
        <f t="shared" si="48"/>
        <v/>
      </c>
      <c r="V254" s="95"/>
      <c r="W254" s="15" t="str">
        <f t="shared" si="49"/>
        <v/>
      </c>
      <c r="X254" s="15" t="str">
        <f t="shared" si="50"/>
        <v/>
      </c>
    </row>
    <row r="255" spans="1:24" x14ac:dyDescent="0.25">
      <c r="A255" s="102"/>
      <c r="B255" s="18"/>
      <c r="C255" s="103"/>
      <c r="D255" s="103"/>
      <c r="E255" s="104"/>
      <c r="F255" s="136"/>
      <c r="G255" s="70" t="str">
        <f>IF(ISBLANK(E255),"",VLOOKUP(W255,FCCRateTable!A:C,2,FALSE))</f>
        <v/>
      </c>
      <c r="H255" s="71" t="str">
        <f t="shared" si="51"/>
        <v/>
      </c>
      <c r="I255" s="71" t="str">
        <f t="shared" si="52"/>
        <v/>
      </c>
      <c r="J255" s="71" t="str">
        <f t="shared" si="53"/>
        <v/>
      </c>
      <c r="K255" s="71" t="str">
        <f t="shared" si="58"/>
        <v/>
      </c>
      <c r="L255" s="81" t="str">
        <f t="shared" si="54"/>
        <v/>
      </c>
      <c r="M255" s="79" t="str">
        <f>IF(ISBLANK(E255),"",VLOOKUP(W255,FCCRateTable!A:C,3,FALSE))</f>
        <v/>
      </c>
      <c r="N255" s="80" t="str">
        <f t="shared" si="44"/>
        <v/>
      </c>
      <c r="O255" s="80" t="str">
        <f>IF(ISBLANK(E255),"",(VLOOKUP(X255,FCCRateTable!A:C,3,FALSE)*C255)+((VLOOKUP(X255,FCCRateTable!A:C,3,FALSE)/2*D255)))</f>
        <v/>
      </c>
      <c r="P255" s="81" t="str">
        <f t="shared" si="45"/>
        <v/>
      </c>
      <c r="Q255" s="80" t="str">
        <f t="shared" si="46"/>
        <v/>
      </c>
      <c r="R255" s="80" t="str">
        <f t="shared" si="57"/>
        <v/>
      </c>
      <c r="S255" s="81" t="str">
        <f t="shared" si="55"/>
        <v/>
      </c>
      <c r="T255" s="123" t="str">
        <f t="shared" si="56"/>
        <v/>
      </c>
      <c r="U255" s="124" t="str">
        <f t="shared" si="48"/>
        <v/>
      </c>
      <c r="V255" s="95"/>
      <c r="W255" s="15" t="str">
        <f t="shared" si="49"/>
        <v/>
      </c>
      <c r="X255" s="15" t="str">
        <f t="shared" si="50"/>
        <v/>
      </c>
    </row>
    <row r="256" spans="1:24" x14ac:dyDescent="0.25">
      <c r="A256" s="102"/>
      <c r="B256" s="18"/>
      <c r="C256" s="103"/>
      <c r="D256" s="103"/>
      <c r="E256" s="104"/>
      <c r="F256" s="136"/>
      <c r="G256" s="70" t="str">
        <f>IF(ISBLANK(E256),"",VLOOKUP(W256,FCCRateTable!A:C,2,FALSE))</f>
        <v/>
      </c>
      <c r="H256" s="71" t="str">
        <f t="shared" si="51"/>
        <v/>
      </c>
      <c r="I256" s="71" t="str">
        <f t="shared" si="52"/>
        <v/>
      </c>
      <c r="J256" s="71" t="str">
        <f t="shared" si="53"/>
        <v/>
      </c>
      <c r="K256" s="71" t="str">
        <f t="shared" si="58"/>
        <v/>
      </c>
      <c r="L256" s="81" t="str">
        <f t="shared" si="54"/>
        <v/>
      </c>
      <c r="M256" s="79" t="str">
        <f>IF(ISBLANK(E256),"",VLOOKUP(W256,FCCRateTable!A:C,3,FALSE))</f>
        <v/>
      </c>
      <c r="N256" s="80" t="str">
        <f t="shared" si="44"/>
        <v/>
      </c>
      <c r="O256" s="80" t="str">
        <f>IF(ISBLANK(E256),"",(VLOOKUP(X256,FCCRateTable!A:C,3,FALSE)*C256)+((VLOOKUP(X256,FCCRateTable!A:C,3,FALSE)/2*D256)))</f>
        <v/>
      </c>
      <c r="P256" s="81" t="str">
        <f t="shared" si="45"/>
        <v/>
      </c>
      <c r="Q256" s="80" t="str">
        <f t="shared" si="46"/>
        <v/>
      </c>
      <c r="R256" s="80" t="str">
        <f t="shared" si="57"/>
        <v/>
      </c>
      <c r="S256" s="81" t="str">
        <f t="shared" si="55"/>
        <v/>
      </c>
      <c r="T256" s="123" t="str">
        <f t="shared" si="56"/>
        <v/>
      </c>
      <c r="U256" s="124" t="str">
        <f t="shared" si="48"/>
        <v/>
      </c>
      <c r="V256" s="95"/>
      <c r="W256" s="15" t="str">
        <f t="shared" si="49"/>
        <v/>
      </c>
      <c r="X256" s="15" t="str">
        <f t="shared" si="50"/>
        <v/>
      </c>
    </row>
    <row r="257" spans="1:24" x14ac:dyDescent="0.25">
      <c r="A257" s="102"/>
      <c r="B257" s="18"/>
      <c r="C257" s="103"/>
      <c r="D257" s="103"/>
      <c r="E257" s="104"/>
      <c r="F257" s="136"/>
      <c r="G257" s="70" t="str">
        <f>IF(ISBLANK(E257),"",VLOOKUP(W257,FCCRateTable!A:C,2,FALSE))</f>
        <v/>
      </c>
      <c r="H257" s="71" t="str">
        <f t="shared" si="51"/>
        <v/>
      </c>
      <c r="I257" s="71" t="str">
        <f t="shared" si="52"/>
        <v/>
      </c>
      <c r="J257" s="71" t="str">
        <f t="shared" si="53"/>
        <v/>
      </c>
      <c r="K257" s="71" t="str">
        <f t="shared" si="58"/>
        <v/>
      </c>
      <c r="L257" s="81" t="str">
        <f t="shared" si="54"/>
        <v/>
      </c>
      <c r="M257" s="79" t="str">
        <f>IF(ISBLANK(E257),"",VLOOKUP(W257,FCCRateTable!A:C,3,FALSE))</f>
        <v/>
      </c>
      <c r="N257" s="80" t="str">
        <f t="shared" si="44"/>
        <v/>
      </c>
      <c r="O257" s="80" t="str">
        <f>IF(ISBLANK(E257),"",(VLOOKUP(X257,FCCRateTable!A:C,3,FALSE)*C257)+((VLOOKUP(X257,FCCRateTable!A:C,3,FALSE)/2*D257)))</f>
        <v/>
      </c>
      <c r="P257" s="81" t="str">
        <f t="shared" si="45"/>
        <v/>
      </c>
      <c r="Q257" s="80" t="str">
        <f t="shared" si="46"/>
        <v/>
      </c>
      <c r="R257" s="80" t="str">
        <f t="shared" si="57"/>
        <v/>
      </c>
      <c r="S257" s="81" t="str">
        <f t="shared" si="55"/>
        <v/>
      </c>
      <c r="T257" s="123" t="str">
        <f t="shared" si="56"/>
        <v/>
      </c>
      <c r="U257" s="124" t="str">
        <f t="shared" si="48"/>
        <v/>
      </c>
      <c r="V257" s="95"/>
      <c r="W257" s="15" t="str">
        <f t="shared" si="49"/>
        <v/>
      </c>
      <c r="X257" s="15" t="str">
        <f t="shared" si="50"/>
        <v/>
      </c>
    </row>
    <row r="258" spans="1:24" x14ac:dyDescent="0.25">
      <c r="A258" s="102"/>
      <c r="B258" s="18"/>
      <c r="C258" s="103"/>
      <c r="D258" s="103"/>
      <c r="E258" s="104"/>
      <c r="F258" s="136"/>
      <c r="G258" s="70" t="str">
        <f>IF(ISBLANK(E258),"",VLOOKUP(W258,FCCRateTable!A:C,2,FALSE))</f>
        <v/>
      </c>
      <c r="H258" s="71" t="str">
        <f t="shared" si="51"/>
        <v/>
      </c>
      <c r="I258" s="71" t="str">
        <f t="shared" si="52"/>
        <v/>
      </c>
      <c r="J258" s="71" t="str">
        <f t="shared" si="53"/>
        <v/>
      </c>
      <c r="K258" s="71" t="str">
        <f t="shared" si="58"/>
        <v/>
      </c>
      <c r="L258" s="81" t="str">
        <f t="shared" si="54"/>
        <v/>
      </c>
      <c r="M258" s="79" t="str">
        <f>IF(ISBLANK(E258),"",VLOOKUP(W258,FCCRateTable!A:C,3,FALSE))</f>
        <v/>
      </c>
      <c r="N258" s="80" t="str">
        <f t="shared" si="44"/>
        <v/>
      </c>
      <c r="O258" s="80" t="str">
        <f>IF(ISBLANK(E258),"",(VLOOKUP(X258,FCCRateTable!A:C,3,FALSE)*C258)+((VLOOKUP(X258,FCCRateTable!A:C,3,FALSE)/2*D258)))</f>
        <v/>
      </c>
      <c r="P258" s="81" t="str">
        <f t="shared" si="45"/>
        <v/>
      </c>
      <c r="Q258" s="80" t="str">
        <f t="shared" si="46"/>
        <v/>
      </c>
      <c r="R258" s="80" t="str">
        <f t="shared" si="57"/>
        <v/>
      </c>
      <c r="S258" s="81" t="str">
        <f t="shared" si="55"/>
        <v/>
      </c>
      <c r="T258" s="123" t="str">
        <f t="shared" si="56"/>
        <v/>
      </c>
      <c r="U258" s="124" t="str">
        <f t="shared" si="48"/>
        <v/>
      </c>
      <c r="V258" s="95"/>
      <c r="W258" s="15" t="str">
        <f t="shared" si="49"/>
        <v/>
      </c>
      <c r="X258" s="15" t="str">
        <f t="shared" si="50"/>
        <v/>
      </c>
    </row>
    <row r="259" spans="1:24" x14ac:dyDescent="0.25">
      <c r="A259" s="102"/>
      <c r="B259" s="18"/>
      <c r="C259" s="103"/>
      <c r="D259" s="103"/>
      <c r="E259" s="104"/>
      <c r="F259" s="136"/>
      <c r="G259" s="70" t="str">
        <f>IF(ISBLANK(E259),"",VLOOKUP(W259,FCCRateTable!A:C,2,FALSE))</f>
        <v/>
      </c>
      <c r="H259" s="71" t="str">
        <f t="shared" si="51"/>
        <v/>
      </c>
      <c r="I259" s="71" t="str">
        <f t="shared" si="52"/>
        <v/>
      </c>
      <c r="J259" s="71" t="str">
        <f t="shared" si="53"/>
        <v/>
      </c>
      <c r="K259" s="71" t="str">
        <f t="shared" si="58"/>
        <v/>
      </c>
      <c r="L259" s="81" t="str">
        <f t="shared" si="54"/>
        <v/>
      </c>
      <c r="M259" s="79" t="str">
        <f>IF(ISBLANK(E259),"",VLOOKUP(W259,FCCRateTable!A:C,3,FALSE))</f>
        <v/>
      </c>
      <c r="N259" s="80" t="str">
        <f t="shared" si="44"/>
        <v/>
      </c>
      <c r="O259" s="80" t="str">
        <f>IF(ISBLANK(E259),"",(VLOOKUP(X259,FCCRateTable!A:C,3,FALSE)*C259)+((VLOOKUP(X259,FCCRateTable!A:C,3,FALSE)/2*D259)))</f>
        <v/>
      </c>
      <c r="P259" s="81" t="str">
        <f t="shared" si="45"/>
        <v/>
      </c>
      <c r="Q259" s="80" t="str">
        <f t="shared" si="46"/>
        <v/>
      </c>
      <c r="R259" s="80" t="str">
        <f t="shared" si="57"/>
        <v/>
      </c>
      <c r="S259" s="81" t="str">
        <f t="shared" si="55"/>
        <v/>
      </c>
      <c r="T259" s="123" t="str">
        <f t="shared" si="56"/>
        <v/>
      </c>
      <c r="U259" s="124" t="str">
        <f t="shared" si="48"/>
        <v/>
      </c>
      <c r="V259" s="95"/>
      <c r="W259" s="15" t="str">
        <f t="shared" si="49"/>
        <v/>
      </c>
      <c r="X259" s="15" t="str">
        <f t="shared" si="50"/>
        <v/>
      </c>
    </row>
    <row r="260" spans="1:24" x14ac:dyDescent="0.25">
      <c r="A260" s="102"/>
      <c r="B260" s="18"/>
      <c r="C260" s="103"/>
      <c r="D260" s="103"/>
      <c r="E260" s="104"/>
      <c r="F260" s="136"/>
      <c r="G260" s="70" t="str">
        <f>IF(ISBLANK(E260),"",VLOOKUP(W260,FCCRateTable!A:C,2,FALSE))</f>
        <v/>
      </c>
      <c r="H260" s="71" t="str">
        <f t="shared" si="51"/>
        <v/>
      </c>
      <c r="I260" s="71" t="str">
        <f t="shared" si="52"/>
        <v/>
      </c>
      <c r="J260" s="71" t="str">
        <f t="shared" si="53"/>
        <v/>
      </c>
      <c r="K260" s="71" t="str">
        <f t="shared" si="58"/>
        <v/>
      </c>
      <c r="L260" s="81" t="str">
        <f t="shared" si="54"/>
        <v/>
      </c>
      <c r="M260" s="79" t="str">
        <f>IF(ISBLANK(E260),"",VLOOKUP(W260,FCCRateTable!A:C,3,FALSE))</f>
        <v/>
      </c>
      <c r="N260" s="80" t="str">
        <f t="shared" si="44"/>
        <v/>
      </c>
      <c r="O260" s="80" t="str">
        <f>IF(ISBLANK(E260),"",(VLOOKUP(X260,FCCRateTable!A:C,3,FALSE)*C260)+((VLOOKUP(X260,FCCRateTable!A:C,3,FALSE)/2*D260)))</f>
        <v/>
      </c>
      <c r="P260" s="81" t="str">
        <f t="shared" si="45"/>
        <v/>
      </c>
      <c r="Q260" s="80" t="str">
        <f t="shared" si="46"/>
        <v/>
      </c>
      <c r="R260" s="80" t="str">
        <f t="shared" si="57"/>
        <v/>
      </c>
      <c r="S260" s="81" t="str">
        <f t="shared" si="55"/>
        <v/>
      </c>
      <c r="T260" s="123" t="str">
        <f t="shared" si="56"/>
        <v/>
      </c>
      <c r="U260" s="124" t="str">
        <f t="shared" si="48"/>
        <v/>
      </c>
      <c r="V260" s="95"/>
      <c r="W260" s="15" t="str">
        <f t="shared" si="49"/>
        <v/>
      </c>
      <c r="X260" s="15" t="str">
        <f t="shared" si="50"/>
        <v/>
      </c>
    </row>
    <row r="261" spans="1:24" x14ac:dyDescent="0.25">
      <c r="A261" s="102"/>
      <c r="B261" s="18"/>
      <c r="C261" s="103"/>
      <c r="D261" s="103"/>
      <c r="E261" s="104"/>
      <c r="F261" s="136"/>
      <c r="G261" s="70" t="str">
        <f>IF(ISBLANK(E261),"",VLOOKUP(W261,FCCRateTable!A:C,2,FALSE))</f>
        <v/>
      </c>
      <c r="H261" s="71" t="str">
        <f t="shared" si="51"/>
        <v/>
      </c>
      <c r="I261" s="71" t="str">
        <f t="shared" si="52"/>
        <v/>
      </c>
      <c r="J261" s="71" t="str">
        <f t="shared" si="53"/>
        <v/>
      </c>
      <c r="K261" s="71" t="str">
        <f t="shared" si="58"/>
        <v/>
      </c>
      <c r="L261" s="81" t="str">
        <f t="shared" si="54"/>
        <v/>
      </c>
      <c r="M261" s="79" t="str">
        <f>IF(ISBLANK(E261),"",VLOOKUP(W261,FCCRateTable!A:C,3,FALSE))</f>
        <v/>
      </c>
      <c r="N261" s="80" t="str">
        <f t="shared" si="44"/>
        <v/>
      </c>
      <c r="O261" s="80" t="str">
        <f>IF(ISBLANK(E261),"",(VLOOKUP(X261,FCCRateTable!A:C,3,FALSE)*C261)+((VLOOKUP(X261,FCCRateTable!A:C,3,FALSE)/2*D261)))</f>
        <v/>
      </c>
      <c r="P261" s="81" t="str">
        <f t="shared" si="45"/>
        <v/>
      </c>
      <c r="Q261" s="80" t="str">
        <f t="shared" si="46"/>
        <v/>
      </c>
      <c r="R261" s="80" t="str">
        <f t="shared" si="57"/>
        <v/>
      </c>
      <c r="S261" s="81" t="str">
        <f t="shared" si="55"/>
        <v/>
      </c>
      <c r="T261" s="123" t="str">
        <f t="shared" si="56"/>
        <v/>
      </c>
      <c r="U261" s="124" t="str">
        <f t="shared" si="48"/>
        <v/>
      </c>
      <c r="V261" s="95"/>
      <c r="W261" s="15" t="str">
        <f t="shared" si="49"/>
        <v/>
      </c>
      <c r="X261" s="15" t="str">
        <f t="shared" si="50"/>
        <v/>
      </c>
    </row>
    <row r="262" spans="1:24" x14ac:dyDescent="0.25">
      <c r="A262" s="102"/>
      <c r="B262" s="18"/>
      <c r="C262" s="103"/>
      <c r="D262" s="103"/>
      <c r="E262" s="104"/>
      <c r="F262" s="136"/>
      <c r="G262" s="70" t="str">
        <f>IF(ISBLANK(E262),"",VLOOKUP(W262,FCCRateTable!A:C,2,FALSE))</f>
        <v/>
      </c>
      <c r="H262" s="71" t="str">
        <f t="shared" si="51"/>
        <v/>
      </c>
      <c r="I262" s="71" t="str">
        <f t="shared" si="52"/>
        <v/>
      </c>
      <c r="J262" s="71" t="str">
        <f t="shared" si="53"/>
        <v/>
      </c>
      <c r="K262" s="71" t="str">
        <f t="shared" si="58"/>
        <v/>
      </c>
      <c r="L262" s="81" t="str">
        <f t="shared" si="54"/>
        <v/>
      </c>
      <c r="M262" s="79" t="str">
        <f>IF(ISBLANK(E262),"",VLOOKUP(W262,FCCRateTable!A:C,3,FALSE))</f>
        <v/>
      </c>
      <c r="N262" s="80" t="str">
        <f t="shared" si="44"/>
        <v/>
      </c>
      <c r="O262" s="80" t="str">
        <f>IF(ISBLANK(E262),"",(VLOOKUP(X262,FCCRateTable!A:C,3,FALSE)*C262)+((VLOOKUP(X262,FCCRateTable!A:C,3,FALSE)/2*D262)))</f>
        <v/>
      </c>
      <c r="P262" s="81" t="str">
        <f t="shared" si="45"/>
        <v/>
      </c>
      <c r="Q262" s="80" t="str">
        <f t="shared" si="46"/>
        <v/>
      </c>
      <c r="R262" s="80" t="str">
        <f t="shared" si="57"/>
        <v/>
      </c>
      <c r="S262" s="81" t="str">
        <f t="shared" si="55"/>
        <v/>
      </c>
      <c r="T262" s="123" t="str">
        <f t="shared" si="56"/>
        <v/>
      </c>
      <c r="U262" s="124" t="str">
        <f t="shared" si="48"/>
        <v/>
      </c>
      <c r="V262" s="95"/>
      <c r="W262" s="15" t="str">
        <f t="shared" si="49"/>
        <v/>
      </c>
      <c r="X262" s="15" t="str">
        <f t="shared" si="50"/>
        <v/>
      </c>
    </row>
    <row r="263" spans="1:24" x14ac:dyDescent="0.25">
      <c r="A263" s="102"/>
      <c r="B263" s="18"/>
      <c r="C263" s="103"/>
      <c r="D263" s="103"/>
      <c r="E263" s="104"/>
      <c r="F263" s="136"/>
      <c r="G263" s="70" t="str">
        <f>IF(ISBLANK(E263),"",VLOOKUP(W263,FCCRateTable!A:C,2,FALSE))</f>
        <v/>
      </c>
      <c r="H263" s="71" t="str">
        <f t="shared" si="51"/>
        <v/>
      </c>
      <c r="I263" s="71" t="str">
        <f t="shared" si="52"/>
        <v/>
      </c>
      <c r="J263" s="71" t="str">
        <f t="shared" si="53"/>
        <v/>
      </c>
      <c r="K263" s="71" t="str">
        <f t="shared" si="58"/>
        <v/>
      </c>
      <c r="L263" s="81" t="str">
        <f t="shared" si="54"/>
        <v/>
      </c>
      <c r="M263" s="79" t="str">
        <f>IF(ISBLANK(E263),"",VLOOKUP(W263,FCCRateTable!A:C,3,FALSE))</f>
        <v/>
      </c>
      <c r="N263" s="80" t="str">
        <f t="shared" si="44"/>
        <v/>
      </c>
      <c r="O263" s="80" t="str">
        <f>IF(ISBLANK(E263),"",(VLOOKUP(X263,FCCRateTable!A:C,3,FALSE)*C263)+((VLOOKUP(X263,FCCRateTable!A:C,3,FALSE)/2*D263)))</f>
        <v/>
      </c>
      <c r="P263" s="81" t="str">
        <f t="shared" si="45"/>
        <v/>
      </c>
      <c r="Q263" s="80" t="str">
        <f t="shared" si="46"/>
        <v/>
      </c>
      <c r="R263" s="80" t="str">
        <f t="shared" si="57"/>
        <v/>
      </c>
      <c r="S263" s="81" t="str">
        <f t="shared" si="55"/>
        <v/>
      </c>
      <c r="T263" s="123" t="str">
        <f t="shared" si="56"/>
        <v/>
      </c>
      <c r="U263" s="124" t="str">
        <f t="shared" si="48"/>
        <v/>
      </c>
      <c r="V263" s="95"/>
      <c r="W263" s="15" t="str">
        <f t="shared" si="49"/>
        <v/>
      </c>
      <c r="X263" s="15" t="str">
        <f t="shared" si="50"/>
        <v/>
      </c>
    </row>
    <row r="264" spans="1:24" x14ac:dyDescent="0.25">
      <c r="A264" s="102"/>
      <c r="B264" s="18"/>
      <c r="C264" s="103"/>
      <c r="D264" s="103"/>
      <c r="E264" s="104"/>
      <c r="F264" s="136"/>
      <c r="G264" s="70" t="str">
        <f>IF(ISBLANK(E264),"",VLOOKUP(W264,FCCRateTable!A:C,2,FALSE))</f>
        <v/>
      </c>
      <c r="H264" s="71" t="str">
        <f t="shared" si="51"/>
        <v/>
      </c>
      <c r="I264" s="71" t="str">
        <f t="shared" si="52"/>
        <v/>
      </c>
      <c r="J264" s="71" t="str">
        <f t="shared" si="53"/>
        <v/>
      </c>
      <c r="K264" s="71" t="str">
        <f t="shared" si="58"/>
        <v/>
      </c>
      <c r="L264" s="81" t="str">
        <f t="shared" si="54"/>
        <v/>
      </c>
      <c r="M264" s="79" t="str">
        <f>IF(ISBLANK(E264),"",VLOOKUP(W264,FCCRateTable!A:C,3,FALSE))</f>
        <v/>
      </c>
      <c r="N264" s="80" t="str">
        <f t="shared" si="44"/>
        <v/>
      </c>
      <c r="O264" s="80" t="str">
        <f>IF(ISBLANK(E264),"",(VLOOKUP(X264,FCCRateTable!A:C,3,FALSE)*C264)+((VLOOKUP(X264,FCCRateTable!A:C,3,FALSE)/2*D264)))</f>
        <v/>
      </c>
      <c r="P264" s="81" t="str">
        <f t="shared" si="45"/>
        <v/>
      </c>
      <c r="Q264" s="80" t="str">
        <f t="shared" si="46"/>
        <v/>
      </c>
      <c r="R264" s="80" t="str">
        <f t="shared" si="57"/>
        <v/>
      </c>
      <c r="S264" s="81" t="str">
        <f t="shared" si="55"/>
        <v/>
      </c>
      <c r="T264" s="123" t="str">
        <f t="shared" si="56"/>
        <v/>
      </c>
      <c r="U264" s="124" t="str">
        <f t="shared" si="48"/>
        <v/>
      </c>
      <c r="V264" s="95"/>
      <c r="W264" s="15" t="str">
        <f t="shared" si="49"/>
        <v/>
      </c>
      <c r="X264" s="15" t="str">
        <f t="shared" si="50"/>
        <v/>
      </c>
    </row>
    <row r="265" spans="1:24" x14ac:dyDescent="0.25">
      <c r="A265" s="102"/>
      <c r="B265" s="18"/>
      <c r="C265" s="103"/>
      <c r="D265" s="103"/>
      <c r="E265" s="104"/>
      <c r="F265" s="136"/>
      <c r="G265" s="70" t="str">
        <f>IF(ISBLANK(E265),"",VLOOKUP(W265,FCCRateTable!A:C,2,FALSE))</f>
        <v/>
      </c>
      <c r="H265" s="71" t="str">
        <f t="shared" si="51"/>
        <v/>
      </c>
      <c r="I265" s="71" t="str">
        <f t="shared" si="52"/>
        <v/>
      </c>
      <c r="J265" s="71" t="str">
        <f t="shared" si="53"/>
        <v/>
      </c>
      <c r="K265" s="71" t="str">
        <f t="shared" si="58"/>
        <v/>
      </c>
      <c r="L265" s="81" t="str">
        <f t="shared" si="54"/>
        <v/>
      </c>
      <c r="M265" s="79" t="str">
        <f>IF(ISBLANK(E265),"",VLOOKUP(W265,FCCRateTable!A:C,3,FALSE))</f>
        <v/>
      </c>
      <c r="N265" s="80" t="str">
        <f t="shared" si="44"/>
        <v/>
      </c>
      <c r="O265" s="80" t="str">
        <f>IF(ISBLANK(E265),"",(VLOOKUP(X265,FCCRateTable!A:C,3,FALSE)*C265)+((VLOOKUP(X265,FCCRateTable!A:C,3,FALSE)/2*D265)))</f>
        <v/>
      </c>
      <c r="P265" s="81" t="str">
        <f t="shared" si="45"/>
        <v/>
      </c>
      <c r="Q265" s="80" t="str">
        <f t="shared" si="46"/>
        <v/>
      </c>
      <c r="R265" s="80" t="str">
        <f t="shared" si="57"/>
        <v/>
      </c>
      <c r="S265" s="81" t="str">
        <f t="shared" si="55"/>
        <v/>
      </c>
      <c r="T265" s="123" t="str">
        <f t="shared" si="56"/>
        <v/>
      </c>
      <c r="U265" s="124" t="str">
        <f t="shared" si="48"/>
        <v/>
      </c>
      <c r="V265" s="95"/>
      <c r="W265" s="15" t="str">
        <f t="shared" si="49"/>
        <v/>
      </c>
      <c r="X265" s="15" t="str">
        <f t="shared" si="50"/>
        <v/>
      </c>
    </row>
    <row r="266" spans="1:24" x14ac:dyDescent="0.25">
      <c r="A266" s="102"/>
      <c r="B266" s="18"/>
      <c r="C266" s="103"/>
      <c r="D266" s="103"/>
      <c r="E266" s="104"/>
      <c r="F266" s="136"/>
      <c r="G266" s="70" t="str">
        <f>IF(ISBLANK(E266),"",VLOOKUP(W266,FCCRateTable!A:C,2,FALSE))</f>
        <v/>
      </c>
      <c r="H266" s="71" t="str">
        <f t="shared" si="51"/>
        <v/>
      </c>
      <c r="I266" s="71" t="str">
        <f t="shared" si="52"/>
        <v/>
      </c>
      <c r="J266" s="71" t="str">
        <f t="shared" si="53"/>
        <v/>
      </c>
      <c r="K266" s="71" t="str">
        <f t="shared" si="58"/>
        <v/>
      </c>
      <c r="L266" s="81" t="str">
        <f t="shared" si="54"/>
        <v/>
      </c>
      <c r="M266" s="79" t="str">
        <f>IF(ISBLANK(E266),"",VLOOKUP(W266,FCCRateTable!A:C,3,FALSE))</f>
        <v/>
      </c>
      <c r="N266" s="80" t="str">
        <f t="shared" ref="N266:N301" si="59">IF(ISBLANK(E266),"",((M266-G266)*C266)+(((M266-G266)/2)*D266))</f>
        <v/>
      </c>
      <c r="O266" s="80" t="str">
        <f>IF(ISBLANK(E266),"",(VLOOKUP(X266,FCCRateTable!A:C,3,FALSE)*C266)+((VLOOKUP(X266,FCCRateTable!A:C,3,FALSE)/2*D266)))</f>
        <v/>
      </c>
      <c r="P266" s="81" t="str">
        <f t="shared" ref="P266:P301" si="60">IF(ISBLANK(E266),"",N266+O266)</f>
        <v/>
      </c>
      <c r="Q266" s="80" t="str">
        <f t="shared" ref="Q266:Q301" si="61">IF(ISBLANK(E266),"",(C266*IF(E266="Infant",$K$3,IF(E266="Toddler",$K$4,IF(E266="Preschool",$K$5,IF(E266="School",$K$6,"")))))+(D266*IF(E266="Infant",$K$3,IF(E266="Toddler",$K$4,IF(E266="Preschool",$K$5,IF(E266="School",$K$6,""))))/2))</f>
        <v/>
      </c>
      <c r="R266" s="80" t="str">
        <f t="shared" si="57"/>
        <v/>
      </c>
      <c r="S266" s="81" t="str">
        <f t="shared" si="55"/>
        <v/>
      </c>
      <c r="T266" s="123" t="str">
        <f t="shared" si="56"/>
        <v/>
      </c>
      <c r="U266" s="124" t="str">
        <f t="shared" ref="U266:U301" si="62">IF(ISBLANK(E266),"",K266-L266+N266+O266)</f>
        <v/>
      </c>
      <c r="V266" s="95"/>
      <c r="W266" s="15" t="str">
        <f t="shared" ref="W266:W301" si="63">IF(ISBLANK(E266),"",CONCATENATE($B$4,",",E266))</f>
        <v/>
      </c>
      <c r="X266" s="15" t="str">
        <f t="shared" ref="X266:X301" si="64">IF(ISBLANK(E266),"",CONCATENATE($B$4,",",E266,",",$I$4))</f>
        <v/>
      </c>
    </row>
    <row r="267" spans="1:24" x14ac:dyDescent="0.25">
      <c r="A267" s="102"/>
      <c r="B267" s="18"/>
      <c r="C267" s="103"/>
      <c r="D267" s="103"/>
      <c r="E267" s="104"/>
      <c r="F267" s="136"/>
      <c r="G267" s="70" t="str">
        <f>IF(ISBLANK(E267),"",VLOOKUP(W267,FCCRateTable!A:C,2,FALSE))</f>
        <v/>
      </c>
      <c r="H267" s="71" t="str">
        <f t="shared" ref="H267:H301" si="65">IF(ISBLANK(E267),"",(G267/2))</f>
        <v/>
      </c>
      <c r="I267" s="71" t="str">
        <f t="shared" ref="I267:I301" si="66">IF(ISBLANK(E267),"",(G267*C267))</f>
        <v/>
      </c>
      <c r="J267" s="71" t="str">
        <f t="shared" ref="J267:J301" si="67">IF(ISBLANK(E267),"",(H267*D267))</f>
        <v/>
      </c>
      <c r="K267" s="71" t="str">
        <f t="shared" si="58"/>
        <v/>
      </c>
      <c r="L267" s="81" t="str">
        <f t="shared" ref="L267:L301" si="68">IF(ISBLANK(F267),"",K267-(K267*F267))</f>
        <v/>
      </c>
      <c r="M267" s="79" t="str">
        <f>IF(ISBLANK(E267),"",VLOOKUP(W267,FCCRateTable!A:C,3,FALSE))</f>
        <v/>
      </c>
      <c r="N267" s="80" t="str">
        <f t="shared" si="59"/>
        <v/>
      </c>
      <c r="O267" s="80" t="str">
        <f>IF(ISBLANK(E267),"",(VLOOKUP(X267,FCCRateTable!A:C,3,FALSE)*C267)+((VLOOKUP(X267,FCCRateTable!A:C,3,FALSE)/2*D267)))</f>
        <v/>
      </c>
      <c r="P267" s="81" t="str">
        <f t="shared" si="60"/>
        <v/>
      </c>
      <c r="Q267" s="80" t="str">
        <f t="shared" si="61"/>
        <v/>
      </c>
      <c r="R267" s="80" t="str">
        <f t="shared" si="57"/>
        <v/>
      </c>
      <c r="S267" s="81" t="str">
        <f t="shared" ref="S267:S301" si="69">IF(ISBLANK(E267),"",IF(R267&gt;Q267,0,Q267-R267))</f>
        <v/>
      </c>
      <c r="T267" s="123" t="str">
        <f t="shared" si="56"/>
        <v/>
      </c>
      <c r="U267" s="124" t="str">
        <f t="shared" si="62"/>
        <v/>
      </c>
      <c r="V267" s="95"/>
      <c r="W267" s="15" t="str">
        <f t="shared" si="63"/>
        <v/>
      </c>
      <c r="X267" s="15" t="str">
        <f t="shared" si="64"/>
        <v/>
      </c>
    </row>
    <row r="268" spans="1:24" x14ac:dyDescent="0.25">
      <c r="A268" s="102"/>
      <c r="B268" s="18"/>
      <c r="C268" s="103"/>
      <c r="D268" s="103"/>
      <c r="E268" s="104"/>
      <c r="F268" s="136"/>
      <c r="G268" s="70" t="str">
        <f>IF(ISBLANK(E268),"",VLOOKUP(W268,FCCRateTable!A:C,2,FALSE))</f>
        <v/>
      </c>
      <c r="H268" s="71" t="str">
        <f t="shared" si="65"/>
        <v/>
      </c>
      <c r="I268" s="71" t="str">
        <f t="shared" si="66"/>
        <v/>
      </c>
      <c r="J268" s="71" t="str">
        <f t="shared" si="67"/>
        <v/>
      </c>
      <c r="K268" s="71" t="str">
        <f t="shared" si="58"/>
        <v/>
      </c>
      <c r="L268" s="81" t="str">
        <f t="shared" si="68"/>
        <v/>
      </c>
      <c r="M268" s="79" t="str">
        <f>IF(ISBLANK(E268),"",VLOOKUP(W268,FCCRateTable!A:C,3,FALSE))</f>
        <v/>
      </c>
      <c r="N268" s="80" t="str">
        <f t="shared" si="59"/>
        <v/>
      </c>
      <c r="O268" s="80" t="str">
        <f>IF(ISBLANK(E268),"",(VLOOKUP(X268,FCCRateTable!A:C,3,FALSE)*C268)+((VLOOKUP(X268,FCCRateTable!A:C,3,FALSE)/2*D268)))</f>
        <v/>
      </c>
      <c r="P268" s="81" t="str">
        <f t="shared" si="60"/>
        <v/>
      </c>
      <c r="Q268" s="80" t="str">
        <f t="shared" si="61"/>
        <v/>
      </c>
      <c r="R268" s="80" t="str">
        <f t="shared" si="57"/>
        <v/>
      </c>
      <c r="S268" s="81" t="str">
        <f t="shared" si="69"/>
        <v/>
      </c>
      <c r="T268" s="123" t="str">
        <f t="shared" si="56"/>
        <v/>
      </c>
      <c r="U268" s="124" t="str">
        <f t="shared" si="62"/>
        <v/>
      </c>
      <c r="V268" s="95"/>
      <c r="W268" s="15" t="str">
        <f t="shared" si="63"/>
        <v/>
      </c>
      <c r="X268" s="15" t="str">
        <f t="shared" si="64"/>
        <v/>
      </c>
    </row>
    <row r="269" spans="1:24" x14ac:dyDescent="0.25">
      <c r="A269" s="102"/>
      <c r="B269" s="18"/>
      <c r="C269" s="103"/>
      <c r="D269" s="103"/>
      <c r="E269" s="104"/>
      <c r="F269" s="136"/>
      <c r="G269" s="70" t="str">
        <f>IF(ISBLANK(E269),"",VLOOKUP(W269,FCCRateTable!A:C,2,FALSE))</f>
        <v/>
      </c>
      <c r="H269" s="71" t="str">
        <f t="shared" si="65"/>
        <v/>
      </c>
      <c r="I269" s="71" t="str">
        <f t="shared" si="66"/>
        <v/>
      </c>
      <c r="J269" s="71" t="str">
        <f t="shared" si="67"/>
        <v/>
      </c>
      <c r="K269" s="71" t="str">
        <f t="shared" si="58"/>
        <v/>
      </c>
      <c r="L269" s="81" t="str">
        <f t="shared" si="68"/>
        <v/>
      </c>
      <c r="M269" s="79" t="str">
        <f>IF(ISBLANK(E269),"",VLOOKUP(W269,FCCRateTable!A:C,3,FALSE))</f>
        <v/>
      </c>
      <c r="N269" s="80" t="str">
        <f t="shared" si="59"/>
        <v/>
      </c>
      <c r="O269" s="80" t="str">
        <f>IF(ISBLANK(E269),"",(VLOOKUP(X269,FCCRateTable!A:C,3,FALSE)*C269)+((VLOOKUP(X269,FCCRateTable!A:C,3,FALSE)/2*D269)))</f>
        <v/>
      </c>
      <c r="P269" s="81" t="str">
        <f t="shared" si="60"/>
        <v/>
      </c>
      <c r="Q269" s="80" t="str">
        <f t="shared" si="61"/>
        <v/>
      </c>
      <c r="R269" s="80" t="str">
        <f t="shared" si="57"/>
        <v/>
      </c>
      <c r="S269" s="81" t="str">
        <f t="shared" si="69"/>
        <v/>
      </c>
      <c r="T269" s="123" t="str">
        <f t="shared" si="56"/>
        <v/>
      </c>
      <c r="U269" s="124" t="str">
        <f t="shared" si="62"/>
        <v/>
      </c>
      <c r="V269" s="95"/>
      <c r="W269" s="15" t="str">
        <f t="shared" si="63"/>
        <v/>
      </c>
      <c r="X269" s="15" t="str">
        <f t="shared" si="64"/>
        <v/>
      </c>
    </row>
    <row r="270" spans="1:24" x14ac:dyDescent="0.25">
      <c r="A270" s="102"/>
      <c r="B270" s="18"/>
      <c r="C270" s="103"/>
      <c r="D270" s="103"/>
      <c r="E270" s="104"/>
      <c r="F270" s="136"/>
      <c r="G270" s="70" t="str">
        <f>IF(ISBLANK(E270),"",VLOOKUP(W270,FCCRateTable!A:C,2,FALSE))</f>
        <v/>
      </c>
      <c r="H270" s="71" t="str">
        <f t="shared" si="65"/>
        <v/>
      </c>
      <c r="I270" s="71" t="str">
        <f t="shared" si="66"/>
        <v/>
      </c>
      <c r="J270" s="71" t="str">
        <f t="shared" si="67"/>
        <v/>
      </c>
      <c r="K270" s="71" t="str">
        <f t="shared" si="58"/>
        <v/>
      </c>
      <c r="L270" s="81" t="str">
        <f t="shared" si="68"/>
        <v/>
      </c>
      <c r="M270" s="79" t="str">
        <f>IF(ISBLANK(E270),"",VLOOKUP(W270,FCCRateTable!A:C,3,FALSE))</f>
        <v/>
      </c>
      <c r="N270" s="80" t="str">
        <f t="shared" si="59"/>
        <v/>
      </c>
      <c r="O270" s="80" t="str">
        <f>IF(ISBLANK(E270),"",(VLOOKUP(X270,FCCRateTable!A:C,3,FALSE)*C270)+((VLOOKUP(X270,FCCRateTable!A:C,3,FALSE)/2*D270)))</f>
        <v/>
      </c>
      <c r="P270" s="81" t="str">
        <f t="shared" si="60"/>
        <v/>
      </c>
      <c r="Q270" s="80" t="str">
        <f t="shared" si="61"/>
        <v/>
      </c>
      <c r="R270" s="80" t="str">
        <f t="shared" si="57"/>
        <v/>
      </c>
      <c r="S270" s="81" t="str">
        <f t="shared" si="69"/>
        <v/>
      </c>
      <c r="T270" s="123" t="str">
        <f t="shared" si="56"/>
        <v/>
      </c>
      <c r="U270" s="124" t="str">
        <f t="shared" si="62"/>
        <v/>
      </c>
      <c r="V270" s="95"/>
      <c r="W270" s="15" t="str">
        <f t="shared" si="63"/>
        <v/>
      </c>
      <c r="X270" s="15" t="str">
        <f t="shared" si="64"/>
        <v/>
      </c>
    </row>
    <row r="271" spans="1:24" x14ac:dyDescent="0.25">
      <c r="A271" s="102"/>
      <c r="B271" s="18"/>
      <c r="C271" s="103"/>
      <c r="D271" s="103"/>
      <c r="E271" s="104"/>
      <c r="F271" s="136"/>
      <c r="G271" s="70" t="str">
        <f>IF(ISBLANK(E271),"",VLOOKUP(W271,FCCRateTable!A:C,2,FALSE))</f>
        <v/>
      </c>
      <c r="H271" s="71" t="str">
        <f t="shared" si="65"/>
        <v/>
      </c>
      <c r="I271" s="71" t="str">
        <f t="shared" si="66"/>
        <v/>
      </c>
      <c r="J271" s="71" t="str">
        <f t="shared" si="67"/>
        <v/>
      </c>
      <c r="K271" s="71" t="str">
        <f t="shared" si="58"/>
        <v/>
      </c>
      <c r="L271" s="81" t="str">
        <f t="shared" si="68"/>
        <v/>
      </c>
      <c r="M271" s="79" t="str">
        <f>IF(ISBLANK(E271),"",VLOOKUP(W271,FCCRateTable!A:C,3,FALSE))</f>
        <v/>
      </c>
      <c r="N271" s="80" t="str">
        <f t="shared" si="59"/>
        <v/>
      </c>
      <c r="O271" s="80" t="str">
        <f>IF(ISBLANK(E271),"",(VLOOKUP(X271,FCCRateTable!A:C,3,FALSE)*C271)+((VLOOKUP(X271,FCCRateTable!A:C,3,FALSE)/2*D271)))</f>
        <v/>
      </c>
      <c r="P271" s="81" t="str">
        <f t="shared" si="60"/>
        <v/>
      </c>
      <c r="Q271" s="80" t="str">
        <f t="shared" si="61"/>
        <v/>
      </c>
      <c r="R271" s="80" t="str">
        <f t="shared" si="57"/>
        <v/>
      </c>
      <c r="S271" s="81" t="str">
        <f t="shared" si="69"/>
        <v/>
      </c>
      <c r="T271" s="123" t="str">
        <f t="shared" si="56"/>
        <v/>
      </c>
      <c r="U271" s="124" t="str">
        <f t="shared" si="62"/>
        <v/>
      </c>
      <c r="V271" s="95"/>
      <c r="W271" s="15" t="str">
        <f t="shared" si="63"/>
        <v/>
      </c>
      <c r="X271" s="15" t="str">
        <f t="shared" si="64"/>
        <v/>
      </c>
    </row>
    <row r="272" spans="1:24" x14ac:dyDescent="0.25">
      <c r="A272" s="102"/>
      <c r="B272" s="18"/>
      <c r="C272" s="103"/>
      <c r="D272" s="103"/>
      <c r="E272" s="104"/>
      <c r="F272" s="136"/>
      <c r="G272" s="70" t="str">
        <f>IF(ISBLANK(E272),"",VLOOKUP(W272,FCCRateTable!A:C,2,FALSE))</f>
        <v/>
      </c>
      <c r="H272" s="71" t="str">
        <f t="shared" si="65"/>
        <v/>
      </c>
      <c r="I272" s="71" t="str">
        <f t="shared" si="66"/>
        <v/>
      </c>
      <c r="J272" s="71" t="str">
        <f t="shared" si="67"/>
        <v/>
      </c>
      <c r="K272" s="71" t="str">
        <f t="shared" si="58"/>
        <v/>
      </c>
      <c r="L272" s="81" t="str">
        <f t="shared" si="68"/>
        <v/>
      </c>
      <c r="M272" s="79" t="str">
        <f>IF(ISBLANK(E272),"",VLOOKUP(W272,FCCRateTable!A:C,3,FALSE))</f>
        <v/>
      </c>
      <c r="N272" s="80" t="str">
        <f t="shared" si="59"/>
        <v/>
      </c>
      <c r="O272" s="80" t="str">
        <f>IF(ISBLANK(E272),"",(VLOOKUP(X272,FCCRateTable!A:C,3,FALSE)*C272)+((VLOOKUP(X272,FCCRateTable!A:C,3,FALSE)/2*D272)))</f>
        <v/>
      </c>
      <c r="P272" s="81" t="str">
        <f t="shared" si="60"/>
        <v/>
      </c>
      <c r="Q272" s="80" t="str">
        <f t="shared" si="61"/>
        <v/>
      </c>
      <c r="R272" s="80" t="str">
        <f t="shared" si="57"/>
        <v/>
      </c>
      <c r="S272" s="81" t="str">
        <f t="shared" si="69"/>
        <v/>
      </c>
      <c r="T272" s="123" t="str">
        <f t="shared" si="56"/>
        <v/>
      </c>
      <c r="U272" s="124" t="str">
        <f t="shared" si="62"/>
        <v/>
      </c>
      <c r="V272" s="95"/>
      <c r="W272" s="15" t="str">
        <f t="shared" si="63"/>
        <v/>
      </c>
      <c r="X272" s="15" t="str">
        <f t="shared" si="64"/>
        <v/>
      </c>
    </row>
    <row r="273" spans="1:24" x14ac:dyDescent="0.25">
      <c r="A273" s="102"/>
      <c r="B273" s="18"/>
      <c r="C273" s="103"/>
      <c r="D273" s="103"/>
      <c r="E273" s="104"/>
      <c r="F273" s="136"/>
      <c r="G273" s="70" t="str">
        <f>IF(ISBLANK(E273),"",VLOOKUP(W273,FCCRateTable!A:C,2,FALSE))</f>
        <v/>
      </c>
      <c r="H273" s="71" t="str">
        <f t="shared" si="65"/>
        <v/>
      </c>
      <c r="I273" s="71" t="str">
        <f t="shared" si="66"/>
        <v/>
      </c>
      <c r="J273" s="71" t="str">
        <f t="shared" si="67"/>
        <v/>
      </c>
      <c r="K273" s="71" t="str">
        <f t="shared" si="58"/>
        <v/>
      </c>
      <c r="L273" s="81" t="str">
        <f t="shared" si="68"/>
        <v/>
      </c>
      <c r="M273" s="79" t="str">
        <f>IF(ISBLANK(E273),"",VLOOKUP(W273,FCCRateTable!A:C,3,FALSE))</f>
        <v/>
      </c>
      <c r="N273" s="80" t="str">
        <f t="shared" si="59"/>
        <v/>
      </c>
      <c r="O273" s="80" t="str">
        <f>IF(ISBLANK(E273),"",(VLOOKUP(X273,FCCRateTable!A:C,3,FALSE)*C273)+((VLOOKUP(X273,FCCRateTable!A:C,3,FALSE)/2*D273)))</f>
        <v/>
      </c>
      <c r="P273" s="81" t="str">
        <f t="shared" si="60"/>
        <v/>
      </c>
      <c r="Q273" s="80" t="str">
        <f t="shared" si="61"/>
        <v/>
      </c>
      <c r="R273" s="80" t="str">
        <f t="shared" si="57"/>
        <v/>
      </c>
      <c r="S273" s="81" t="str">
        <f t="shared" si="69"/>
        <v/>
      </c>
      <c r="T273" s="123" t="str">
        <f t="shared" si="56"/>
        <v/>
      </c>
      <c r="U273" s="124" t="str">
        <f t="shared" si="62"/>
        <v/>
      </c>
      <c r="V273" s="95"/>
      <c r="W273" s="15" t="str">
        <f t="shared" si="63"/>
        <v/>
      </c>
      <c r="X273" s="15" t="str">
        <f t="shared" si="64"/>
        <v/>
      </c>
    </row>
    <row r="274" spans="1:24" x14ac:dyDescent="0.25">
      <c r="A274" s="102"/>
      <c r="B274" s="18"/>
      <c r="C274" s="103"/>
      <c r="D274" s="103"/>
      <c r="E274" s="104"/>
      <c r="F274" s="136"/>
      <c r="G274" s="70" t="str">
        <f>IF(ISBLANK(E274),"",VLOOKUP(W274,FCCRateTable!A:C,2,FALSE))</f>
        <v/>
      </c>
      <c r="H274" s="71" t="str">
        <f t="shared" si="65"/>
        <v/>
      </c>
      <c r="I274" s="71" t="str">
        <f t="shared" si="66"/>
        <v/>
      </c>
      <c r="J274" s="71" t="str">
        <f t="shared" si="67"/>
        <v/>
      </c>
      <c r="K274" s="71" t="str">
        <f t="shared" si="58"/>
        <v/>
      </c>
      <c r="L274" s="81" t="str">
        <f t="shared" si="68"/>
        <v/>
      </c>
      <c r="M274" s="79" t="str">
        <f>IF(ISBLANK(E274),"",VLOOKUP(W274,FCCRateTable!A:C,3,FALSE))</f>
        <v/>
      </c>
      <c r="N274" s="80" t="str">
        <f t="shared" si="59"/>
        <v/>
      </c>
      <c r="O274" s="80" t="str">
        <f>IF(ISBLANK(E274),"",(VLOOKUP(X274,FCCRateTable!A:C,3,FALSE)*C274)+((VLOOKUP(X274,FCCRateTable!A:C,3,FALSE)/2*D274)))</f>
        <v/>
      </c>
      <c r="P274" s="81" t="str">
        <f t="shared" si="60"/>
        <v/>
      </c>
      <c r="Q274" s="80" t="str">
        <f t="shared" si="61"/>
        <v/>
      </c>
      <c r="R274" s="80" t="str">
        <f t="shared" si="57"/>
        <v/>
      </c>
      <c r="S274" s="81" t="str">
        <f t="shared" si="69"/>
        <v/>
      </c>
      <c r="T274" s="123" t="str">
        <f t="shared" si="56"/>
        <v/>
      </c>
      <c r="U274" s="124" t="str">
        <f t="shared" si="62"/>
        <v/>
      </c>
      <c r="V274" s="95"/>
      <c r="W274" s="15" t="str">
        <f t="shared" si="63"/>
        <v/>
      </c>
      <c r="X274" s="15" t="str">
        <f t="shared" si="64"/>
        <v/>
      </c>
    </row>
    <row r="275" spans="1:24" x14ac:dyDescent="0.25">
      <c r="A275" s="102"/>
      <c r="B275" s="18"/>
      <c r="C275" s="103"/>
      <c r="D275" s="103"/>
      <c r="E275" s="104"/>
      <c r="F275" s="136"/>
      <c r="G275" s="70" t="str">
        <f>IF(ISBLANK(E275),"",VLOOKUP(W275,FCCRateTable!A:C,2,FALSE))</f>
        <v/>
      </c>
      <c r="H275" s="71" t="str">
        <f t="shared" si="65"/>
        <v/>
      </c>
      <c r="I275" s="71" t="str">
        <f t="shared" si="66"/>
        <v/>
      </c>
      <c r="J275" s="71" t="str">
        <f t="shared" si="67"/>
        <v/>
      </c>
      <c r="K275" s="71" t="str">
        <f t="shared" si="58"/>
        <v/>
      </c>
      <c r="L275" s="81" t="str">
        <f t="shared" si="68"/>
        <v/>
      </c>
      <c r="M275" s="79" t="str">
        <f>IF(ISBLANK(E275),"",VLOOKUP(W275,FCCRateTable!A:C,3,FALSE))</f>
        <v/>
      </c>
      <c r="N275" s="80" t="str">
        <f t="shared" si="59"/>
        <v/>
      </c>
      <c r="O275" s="80" t="str">
        <f>IF(ISBLANK(E275),"",(VLOOKUP(X275,FCCRateTable!A:C,3,FALSE)*C275)+((VLOOKUP(X275,FCCRateTable!A:C,3,FALSE)/2*D275)))</f>
        <v/>
      </c>
      <c r="P275" s="81" t="str">
        <f t="shared" si="60"/>
        <v/>
      </c>
      <c r="Q275" s="80" t="str">
        <f t="shared" si="61"/>
        <v/>
      </c>
      <c r="R275" s="80" t="str">
        <f t="shared" si="57"/>
        <v/>
      </c>
      <c r="S275" s="81" t="str">
        <f t="shared" si="69"/>
        <v/>
      </c>
      <c r="T275" s="123" t="str">
        <f t="shared" ref="T275:T301" si="70">IF(ISBLANK(E275),"",S275+L275)</f>
        <v/>
      </c>
      <c r="U275" s="124" t="str">
        <f t="shared" si="62"/>
        <v/>
      </c>
      <c r="V275" s="95"/>
      <c r="W275" s="15" t="str">
        <f t="shared" si="63"/>
        <v/>
      </c>
      <c r="X275" s="15" t="str">
        <f t="shared" si="64"/>
        <v/>
      </c>
    </row>
    <row r="276" spans="1:24" x14ac:dyDescent="0.25">
      <c r="A276" s="102"/>
      <c r="B276" s="18"/>
      <c r="C276" s="103"/>
      <c r="D276" s="103"/>
      <c r="E276" s="104"/>
      <c r="F276" s="136"/>
      <c r="G276" s="70" t="str">
        <f>IF(ISBLANK(E276),"",VLOOKUP(W276,FCCRateTable!A:C,2,FALSE))</f>
        <v/>
      </c>
      <c r="H276" s="71" t="str">
        <f t="shared" si="65"/>
        <v/>
      </c>
      <c r="I276" s="71" t="str">
        <f t="shared" si="66"/>
        <v/>
      </c>
      <c r="J276" s="71" t="str">
        <f t="shared" si="67"/>
        <v/>
      </c>
      <c r="K276" s="71" t="str">
        <f t="shared" si="58"/>
        <v/>
      </c>
      <c r="L276" s="81" t="str">
        <f t="shared" si="68"/>
        <v/>
      </c>
      <c r="M276" s="79" t="str">
        <f>IF(ISBLANK(E276),"",VLOOKUP(W276,FCCRateTable!A:C,3,FALSE))</f>
        <v/>
      </c>
      <c r="N276" s="80" t="str">
        <f t="shared" si="59"/>
        <v/>
      </c>
      <c r="O276" s="80" t="str">
        <f>IF(ISBLANK(E276),"",(VLOOKUP(X276,FCCRateTable!A:C,3,FALSE)*C276)+((VLOOKUP(X276,FCCRateTable!A:C,3,FALSE)/2*D276)))</f>
        <v/>
      </c>
      <c r="P276" s="81" t="str">
        <f t="shared" si="60"/>
        <v/>
      </c>
      <c r="Q276" s="80" t="str">
        <f t="shared" si="61"/>
        <v/>
      </c>
      <c r="R276" s="80" t="str">
        <f>IF(ISBLANK(E276),"",N276+K276)</f>
        <v/>
      </c>
      <c r="S276" s="81" t="str">
        <f t="shared" si="69"/>
        <v/>
      </c>
      <c r="T276" s="123" t="str">
        <f t="shared" si="70"/>
        <v/>
      </c>
      <c r="U276" s="124" t="str">
        <f t="shared" si="62"/>
        <v/>
      </c>
      <c r="V276" s="95"/>
      <c r="W276" s="15" t="str">
        <f t="shared" si="63"/>
        <v/>
      </c>
      <c r="X276" s="15" t="str">
        <f t="shared" si="64"/>
        <v/>
      </c>
    </row>
    <row r="277" spans="1:24" x14ac:dyDescent="0.25">
      <c r="A277" s="102"/>
      <c r="B277" s="18"/>
      <c r="C277" s="103"/>
      <c r="D277" s="103"/>
      <c r="E277" s="104"/>
      <c r="F277" s="136"/>
      <c r="G277" s="70" t="str">
        <f>IF(ISBLANK(E277),"",VLOOKUP(W277,FCCRateTable!A:C,2,FALSE))</f>
        <v/>
      </c>
      <c r="H277" s="71" t="str">
        <f t="shared" si="65"/>
        <v/>
      </c>
      <c r="I277" s="71" t="str">
        <f t="shared" si="66"/>
        <v/>
      </c>
      <c r="J277" s="71" t="str">
        <f t="shared" si="67"/>
        <v/>
      </c>
      <c r="K277" s="71" t="str">
        <f t="shared" si="58"/>
        <v/>
      </c>
      <c r="L277" s="81" t="str">
        <f t="shared" si="68"/>
        <v/>
      </c>
      <c r="M277" s="79" t="str">
        <f>IF(ISBLANK(E277),"",VLOOKUP(W277,FCCRateTable!A:C,3,FALSE))</f>
        <v/>
      </c>
      <c r="N277" s="80" t="str">
        <f t="shared" si="59"/>
        <v/>
      </c>
      <c r="O277" s="80" t="str">
        <f>IF(ISBLANK(E277),"",(VLOOKUP(X277,FCCRateTable!A:C,3,FALSE)*C277)+((VLOOKUP(X277,FCCRateTable!A:C,3,FALSE)/2*D277)))</f>
        <v/>
      </c>
      <c r="P277" s="81" t="str">
        <f t="shared" si="60"/>
        <v/>
      </c>
      <c r="Q277" s="80" t="str">
        <f t="shared" si="61"/>
        <v/>
      </c>
      <c r="R277" s="80" t="str">
        <f t="shared" si="57"/>
        <v/>
      </c>
      <c r="S277" s="81" t="str">
        <f>IF(ISBLANK(E277),"",IF(R277&gt;Q277,0,Q277-R277))</f>
        <v/>
      </c>
      <c r="T277" s="123" t="str">
        <f t="shared" si="70"/>
        <v/>
      </c>
      <c r="U277" s="124" t="str">
        <f t="shared" si="62"/>
        <v/>
      </c>
      <c r="V277" s="95"/>
      <c r="W277" s="15" t="str">
        <f t="shared" si="63"/>
        <v/>
      </c>
      <c r="X277" s="15" t="str">
        <f t="shared" si="64"/>
        <v/>
      </c>
    </row>
    <row r="278" spans="1:24" x14ac:dyDescent="0.25">
      <c r="A278" s="102"/>
      <c r="B278" s="18"/>
      <c r="C278" s="103"/>
      <c r="D278" s="103"/>
      <c r="E278" s="104"/>
      <c r="F278" s="136"/>
      <c r="G278" s="70" t="str">
        <f>IF(ISBLANK(E278),"",VLOOKUP(W278,FCCRateTable!A:C,2,FALSE))</f>
        <v/>
      </c>
      <c r="H278" s="71" t="str">
        <f t="shared" si="65"/>
        <v/>
      </c>
      <c r="I278" s="71" t="str">
        <f t="shared" si="66"/>
        <v/>
      </c>
      <c r="J278" s="71" t="str">
        <f t="shared" si="67"/>
        <v/>
      </c>
      <c r="K278" s="71" t="str">
        <f t="shared" si="58"/>
        <v/>
      </c>
      <c r="L278" s="81" t="str">
        <f t="shared" si="68"/>
        <v/>
      </c>
      <c r="M278" s="79" t="str">
        <f>IF(ISBLANK(E278),"",VLOOKUP(W278,FCCRateTable!A:C,3,FALSE))</f>
        <v/>
      </c>
      <c r="N278" s="80" t="str">
        <f t="shared" si="59"/>
        <v/>
      </c>
      <c r="O278" s="80" t="str">
        <f>IF(ISBLANK(E278),"",(VLOOKUP(X278,FCCRateTable!A:C,3,FALSE)*C278)+((VLOOKUP(X278,FCCRateTable!A:C,3,FALSE)/2*D278)))</f>
        <v/>
      </c>
      <c r="P278" s="81" t="str">
        <f t="shared" si="60"/>
        <v/>
      </c>
      <c r="Q278" s="80" t="str">
        <f t="shared" si="61"/>
        <v/>
      </c>
      <c r="R278" s="80" t="str">
        <f t="shared" si="57"/>
        <v/>
      </c>
      <c r="S278" s="81" t="str">
        <f t="shared" si="69"/>
        <v/>
      </c>
      <c r="T278" s="123" t="str">
        <f t="shared" si="70"/>
        <v/>
      </c>
      <c r="U278" s="124" t="str">
        <f t="shared" si="62"/>
        <v/>
      </c>
      <c r="V278" s="95"/>
      <c r="W278" s="15" t="str">
        <f t="shared" si="63"/>
        <v/>
      </c>
      <c r="X278" s="15" t="str">
        <f t="shared" si="64"/>
        <v/>
      </c>
    </row>
    <row r="279" spans="1:24" x14ac:dyDescent="0.25">
      <c r="A279" s="102"/>
      <c r="B279" s="18"/>
      <c r="C279" s="103"/>
      <c r="D279" s="103"/>
      <c r="E279" s="104"/>
      <c r="F279" s="136"/>
      <c r="G279" s="70" t="str">
        <f>IF(ISBLANK(E279),"",VLOOKUP(W279,FCCRateTable!A:C,2,FALSE))</f>
        <v/>
      </c>
      <c r="H279" s="71" t="str">
        <f t="shared" si="65"/>
        <v/>
      </c>
      <c r="I279" s="71" t="str">
        <f t="shared" si="66"/>
        <v/>
      </c>
      <c r="J279" s="71" t="str">
        <f t="shared" si="67"/>
        <v/>
      </c>
      <c r="K279" s="71" t="str">
        <f t="shared" si="58"/>
        <v/>
      </c>
      <c r="L279" s="81" t="str">
        <f t="shared" si="68"/>
        <v/>
      </c>
      <c r="M279" s="79" t="str">
        <f>IF(ISBLANK(E279),"",VLOOKUP(W279,FCCRateTable!A:C,3,FALSE))</f>
        <v/>
      </c>
      <c r="N279" s="80" t="str">
        <f t="shared" si="59"/>
        <v/>
      </c>
      <c r="O279" s="80" t="str">
        <f>IF(ISBLANK(E279),"",(VLOOKUP(X279,FCCRateTable!A:C,3,FALSE)*C279)+((VLOOKUP(X279,FCCRateTable!A:C,3,FALSE)/2*D279)))</f>
        <v/>
      </c>
      <c r="P279" s="81" t="str">
        <f t="shared" si="60"/>
        <v/>
      </c>
      <c r="Q279" s="80" t="str">
        <f t="shared" si="61"/>
        <v/>
      </c>
      <c r="R279" s="80" t="str">
        <f t="shared" si="57"/>
        <v/>
      </c>
      <c r="S279" s="81" t="str">
        <f t="shared" si="69"/>
        <v/>
      </c>
      <c r="T279" s="123" t="str">
        <f t="shared" si="70"/>
        <v/>
      </c>
      <c r="U279" s="124" t="str">
        <f t="shared" si="62"/>
        <v/>
      </c>
      <c r="V279" s="95"/>
      <c r="W279" s="15" t="str">
        <f t="shared" si="63"/>
        <v/>
      </c>
      <c r="X279" s="15" t="str">
        <f t="shared" si="64"/>
        <v/>
      </c>
    </row>
    <row r="280" spans="1:24" x14ac:dyDescent="0.25">
      <c r="A280" s="102"/>
      <c r="B280" s="18"/>
      <c r="C280" s="103"/>
      <c r="D280" s="103"/>
      <c r="E280" s="104"/>
      <c r="F280" s="136"/>
      <c r="G280" s="70" t="str">
        <f>IF(ISBLANK(E280),"",VLOOKUP(W280,FCCRateTable!A:C,2,FALSE))</f>
        <v/>
      </c>
      <c r="H280" s="71" t="str">
        <f t="shared" si="65"/>
        <v/>
      </c>
      <c r="I280" s="71" t="str">
        <f t="shared" si="66"/>
        <v/>
      </c>
      <c r="J280" s="71" t="str">
        <f t="shared" si="67"/>
        <v/>
      </c>
      <c r="K280" s="71" t="str">
        <f t="shared" si="58"/>
        <v/>
      </c>
      <c r="L280" s="81" t="str">
        <f t="shared" si="68"/>
        <v/>
      </c>
      <c r="M280" s="79" t="str">
        <f>IF(ISBLANK(E280),"",VLOOKUP(W280,FCCRateTable!A:C,3,FALSE))</f>
        <v/>
      </c>
      <c r="N280" s="80" t="str">
        <f t="shared" si="59"/>
        <v/>
      </c>
      <c r="O280" s="80" t="str">
        <f>IF(ISBLANK(E280),"",(VLOOKUP(X280,FCCRateTable!A:C,3,FALSE)*C280)+((VLOOKUP(X280,FCCRateTable!A:C,3,FALSE)/2*D280)))</f>
        <v/>
      </c>
      <c r="P280" s="81" t="str">
        <f t="shared" si="60"/>
        <v/>
      </c>
      <c r="Q280" s="80" t="str">
        <f t="shared" si="61"/>
        <v/>
      </c>
      <c r="R280" s="80" t="str">
        <f t="shared" si="57"/>
        <v/>
      </c>
      <c r="S280" s="81" t="str">
        <f t="shared" si="69"/>
        <v/>
      </c>
      <c r="T280" s="123" t="str">
        <f t="shared" si="70"/>
        <v/>
      </c>
      <c r="U280" s="124" t="str">
        <f t="shared" si="62"/>
        <v/>
      </c>
      <c r="V280" s="95"/>
      <c r="W280" s="15" t="str">
        <f t="shared" si="63"/>
        <v/>
      </c>
      <c r="X280" s="15" t="str">
        <f t="shared" si="64"/>
        <v/>
      </c>
    </row>
    <row r="281" spans="1:24" x14ac:dyDescent="0.25">
      <c r="A281" s="102"/>
      <c r="B281" s="18"/>
      <c r="C281" s="103"/>
      <c r="D281" s="103"/>
      <c r="E281" s="104"/>
      <c r="F281" s="136"/>
      <c r="G281" s="70" t="str">
        <f>IF(ISBLANK(E281),"",VLOOKUP(W281,FCCRateTable!A:C,2,FALSE))</f>
        <v/>
      </c>
      <c r="H281" s="71" t="str">
        <f t="shared" si="65"/>
        <v/>
      </c>
      <c r="I281" s="71" t="str">
        <f t="shared" si="66"/>
        <v/>
      </c>
      <c r="J281" s="71" t="str">
        <f t="shared" si="67"/>
        <v/>
      </c>
      <c r="K281" s="71" t="str">
        <f t="shared" si="58"/>
        <v/>
      </c>
      <c r="L281" s="81" t="str">
        <f t="shared" si="68"/>
        <v/>
      </c>
      <c r="M281" s="79" t="str">
        <f>IF(ISBLANK(E281),"",VLOOKUP(W281,FCCRateTable!A:C,3,FALSE))</f>
        <v/>
      </c>
      <c r="N281" s="80" t="str">
        <f t="shared" si="59"/>
        <v/>
      </c>
      <c r="O281" s="80" t="str">
        <f>IF(ISBLANK(E281),"",(VLOOKUP(X281,FCCRateTable!A:C,3,FALSE)*C281)+((VLOOKUP(X281,FCCRateTable!A:C,3,FALSE)/2*D281)))</f>
        <v/>
      </c>
      <c r="P281" s="81" t="str">
        <f t="shared" si="60"/>
        <v/>
      </c>
      <c r="Q281" s="80" t="str">
        <f t="shared" si="61"/>
        <v/>
      </c>
      <c r="R281" s="80" t="str">
        <f t="shared" si="57"/>
        <v/>
      </c>
      <c r="S281" s="81" t="str">
        <f t="shared" si="69"/>
        <v/>
      </c>
      <c r="T281" s="123" t="str">
        <f t="shared" si="70"/>
        <v/>
      </c>
      <c r="U281" s="124" t="str">
        <f t="shared" si="62"/>
        <v/>
      </c>
      <c r="V281" s="95"/>
      <c r="W281" s="15" t="str">
        <f t="shared" si="63"/>
        <v/>
      </c>
      <c r="X281" s="15" t="str">
        <f t="shared" si="64"/>
        <v/>
      </c>
    </row>
    <row r="282" spans="1:24" x14ac:dyDescent="0.25">
      <c r="A282" s="102"/>
      <c r="B282" s="18"/>
      <c r="C282" s="103"/>
      <c r="D282" s="103"/>
      <c r="E282" s="104"/>
      <c r="F282" s="136"/>
      <c r="G282" s="70" t="str">
        <f>IF(ISBLANK(E282),"",VLOOKUP(W282,FCCRateTable!A:C,2,FALSE))</f>
        <v/>
      </c>
      <c r="H282" s="71" t="str">
        <f t="shared" si="65"/>
        <v/>
      </c>
      <c r="I282" s="71" t="str">
        <f t="shared" si="66"/>
        <v/>
      </c>
      <c r="J282" s="71" t="str">
        <f t="shared" si="67"/>
        <v/>
      </c>
      <c r="K282" s="71" t="str">
        <f t="shared" si="58"/>
        <v/>
      </c>
      <c r="L282" s="81" t="str">
        <f t="shared" si="68"/>
        <v/>
      </c>
      <c r="M282" s="79" t="str">
        <f>IF(ISBLANK(E282),"",VLOOKUP(W282,FCCRateTable!A:C,3,FALSE))</f>
        <v/>
      </c>
      <c r="N282" s="80" t="str">
        <f t="shared" si="59"/>
        <v/>
      </c>
      <c r="O282" s="80" t="str">
        <f>IF(ISBLANK(E282),"",(VLOOKUP(X282,FCCRateTable!A:C,3,FALSE)*C282)+((VLOOKUP(X282,FCCRateTable!A:C,3,FALSE)/2*D282)))</f>
        <v/>
      </c>
      <c r="P282" s="81" t="str">
        <f t="shared" si="60"/>
        <v/>
      </c>
      <c r="Q282" s="80" t="str">
        <f t="shared" si="61"/>
        <v/>
      </c>
      <c r="R282" s="80" t="str">
        <f t="shared" si="57"/>
        <v/>
      </c>
      <c r="S282" s="81" t="str">
        <f t="shared" si="69"/>
        <v/>
      </c>
      <c r="T282" s="123" t="str">
        <f t="shared" si="70"/>
        <v/>
      </c>
      <c r="U282" s="124" t="str">
        <f t="shared" si="62"/>
        <v/>
      </c>
      <c r="V282" s="95"/>
      <c r="W282" s="15" t="str">
        <f t="shared" si="63"/>
        <v/>
      </c>
      <c r="X282" s="15" t="str">
        <f t="shared" si="64"/>
        <v/>
      </c>
    </row>
    <row r="283" spans="1:24" x14ac:dyDescent="0.25">
      <c r="A283" s="102"/>
      <c r="B283" s="18"/>
      <c r="C283" s="103"/>
      <c r="D283" s="103"/>
      <c r="E283" s="104"/>
      <c r="F283" s="136"/>
      <c r="G283" s="70" t="str">
        <f>IF(ISBLANK(E283),"",VLOOKUP(W283,FCCRateTable!A:C,2,FALSE))</f>
        <v/>
      </c>
      <c r="H283" s="71" t="str">
        <f t="shared" si="65"/>
        <v/>
      </c>
      <c r="I283" s="71" t="str">
        <f t="shared" si="66"/>
        <v/>
      </c>
      <c r="J283" s="71" t="str">
        <f t="shared" si="67"/>
        <v/>
      </c>
      <c r="K283" s="71" t="str">
        <f t="shared" si="58"/>
        <v/>
      </c>
      <c r="L283" s="81" t="str">
        <f t="shared" si="68"/>
        <v/>
      </c>
      <c r="M283" s="79" t="str">
        <f>IF(ISBLANK(E283),"",VLOOKUP(W283,FCCRateTable!A:C,3,FALSE))</f>
        <v/>
      </c>
      <c r="N283" s="80" t="str">
        <f t="shared" si="59"/>
        <v/>
      </c>
      <c r="O283" s="80" t="str">
        <f>IF(ISBLANK(E283),"",(VLOOKUP(X283,FCCRateTable!A:C,3,FALSE)*C283)+((VLOOKUP(X283,FCCRateTable!A:C,3,FALSE)/2*D283)))</f>
        <v/>
      </c>
      <c r="P283" s="81" t="str">
        <f t="shared" si="60"/>
        <v/>
      </c>
      <c r="Q283" s="80" t="str">
        <f t="shared" si="61"/>
        <v/>
      </c>
      <c r="R283" s="80" t="str">
        <f t="shared" si="57"/>
        <v/>
      </c>
      <c r="S283" s="81" t="str">
        <f t="shared" si="69"/>
        <v/>
      </c>
      <c r="T283" s="123" t="str">
        <f t="shared" si="70"/>
        <v/>
      </c>
      <c r="U283" s="124" t="str">
        <f t="shared" si="62"/>
        <v/>
      </c>
      <c r="V283" s="95"/>
      <c r="W283" s="15" t="str">
        <f t="shared" si="63"/>
        <v/>
      </c>
      <c r="X283" s="15" t="str">
        <f t="shared" si="64"/>
        <v/>
      </c>
    </row>
    <row r="284" spans="1:24" x14ac:dyDescent="0.25">
      <c r="A284" s="102"/>
      <c r="B284" s="18"/>
      <c r="C284" s="103"/>
      <c r="D284" s="103"/>
      <c r="E284" s="104"/>
      <c r="F284" s="136"/>
      <c r="G284" s="70" t="str">
        <f>IF(ISBLANK(E284),"",VLOOKUP(W284,FCCRateTable!A:C,2,FALSE))</f>
        <v/>
      </c>
      <c r="H284" s="71" t="str">
        <f t="shared" si="65"/>
        <v/>
      </c>
      <c r="I284" s="71" t="str">
        <f t="shared" si="66"/>
        <v/>
      </c>
      <c r="J284" s="71" t="str">
        <f t="shared" si="67"/>
        <v/>
      </c>
      <c r="K284" s="71" t="str">
        <f t="shared" si="58"/>
        <v/>
      </c>
      <c r="L284" s="81" t="str">
        <f t="shared" si="68"/>
        <v/>
      </c>
      <c r="M284" s="79" t="str">
        <f>IF(ISBLANK(E284),"",VLOOKUP(W284,FCCRateTable!A:C,3,FALSE))</f>
        <v/>
      </c>
      <c r="N284" s="80" t="str">
        <f t="shared" si="59"/>
        <v/>
      </c>
      <c r="O284" s="80" t="str">
        <f>IF(ISBLANK(E284),"",(VLOOKUP(X284,FCCRateTable!A:C,3,FALSE)*C284)+((VLOOKUP(X284,FCCRateTable!A:C,3,FALSE)/2*D284)))</f>
        <v/>
      </c>
      <c r="P284" s="81" t="str">
        <f t="shared" si="60"/>
        <v/>
      </c>
      <c r="Q284" s="80" t="str">
        <f t="shared" si="61"/>
        <v/>
      </c>
      <c r="R284" s="80" t="str">
        <f t="shared" si="57"/>
        <v/>
      </c>
      <c r="S284" s="81" t="str">
        <f t="shared" si="69"/>
        <v/>
      </c>
      <c r="T284" s="123" t="str">
        <f t="shared" si="70"/>
        <v/>
      </c>
      <c r="U284" s="124" t="str">
        <f t="shared" si="62"/>
        <v/>
      </c>
      <c r="V284" s="95"/>
      <c r="W284" s="15" t="str">
        <f t="shared" si="63"/>
        <v/>
      </c>
      <c r="X284" s="15" t="str">
        <f t="shared" si="64"/>
        <v/>
      </c>
    </row>
    <row r="285" spans="1:24" x14ac:dyDescent="0.25">
      <c r="A285" s="102"/>
      <c r="B285" s="18"/>
      <c r="C285" s="103"/>
      <c r="D285" s="103"/>
      <c r="E285" s="104"/>
      <c r="F285" s="136"/>
      <c r="G285" s="70" t="str">
        <f>IF(ISBLANK(E285),"",VLOOKUP(W285,FCCRateTable!A:C,2,FALSE))</f>
        <v/>
      </c>
      <c r="H285" s="71" t="str">
        <f t="shared" si="65"/>
        <v/>
      </c>
      <c r="I285" s="71" t="str">
        <f t="shared" si="66"/>
        <v/>
      </c>
      <c r="J285" s="71" t="str">
        <f t="shared" si="67"/>
        <v/>
      </c>
      <c r="K285" s="71" t="str">
        <f t="shared" si="58"/>
        <v/>
      </c>
      <c r="L285" s="81" t="str">
        <f t="shared" si="68"/>
        <v/>
      </c>
      <c r="M285" s="79" t="str">
        <f>IF(ISBLANK(E285),"",VLOOKUP(W285,FCCRateTable!A:C,3,FALSE))</f>
        <v/>
      </c>
      <c r="N285" s="80" t="str">
        <f t="shared" si="59"/>
        <v/>
      </c>
      <c r="O285" s="80" t="str">
        <f>IF(ISBLANK(E285),"",(VLOOKUP(X285,FCCRateTable!A:C,3,FALSE)*C285)+((VLOOKUP(X285,FCCRateTable!A:C,3,FALSE)/2*D285)))</f>
        <v/>
      </c>
      <c r="P285" s="81" t="str">
        <f t="shared" si="60"/>
        <v/>
      </c>
      <c r="Q285" s="80" t="str">
        <f t="shared" si="61"/>
        <v/>
      </c>
      <c r="R285" s="80" t="str">
        <f t="shared" si="57"/>
        <v/>
      </c>
      <c r="S285" s="81" t="str">
        <f t="shared" si="69"/>
        <v/>
      </c>
      <c r="T285" s="123" t="str">
        <f t="shared" si="70"/>
        <v/>
      </c>
      <c r="U285" s="124" t="str">
        <f t="shared" si="62"/>
        <v/>
      </c>
      <c r="V285" s="95"/>
      <c r="W285" s="15" t="str">
        <f t="shared" si="63"/>
        <v/>
      </c>
      <c r="X285" s="15" t="str">
        <f t="shared" si="64"/>
        <v/>
      </c>
    </row>
    <row r="286" spans="1:24" x14ac:dyDescent="0.25">
      <c r="A286" s="102"/>
      <c r="B286" s="18"/>
      <c r="C286" s="103"/>
      <c r="D286" s="103"/>
      <c r="E286" s="104"/>
      <c r="F286" s="136"/>
      <c r="G286" s="70" t="str">
        <f>IF(ISBLANK(E286),"",VLOOKUP(W286,FCCRateTable!A:C,2,FALSE))</f>
        <v/>
      </c>
      <c r="H286" s="71" t="str">
        <f t="shared" si="65"/>
        <v/>
      </c>
      <c r="I286" s="71" t="str">
        <f t="shared" si="66"/>
        <v/>
      </c>
      <c r="J286" s="71" t="str">
        <f t="shared" si="67"/>
        <v/>
      </c>
      <c r="K286" s="71" t="str">
        <f t="shared" si="58"/>
        <v/>
      </c>
      <c r="L286" s="81" t="str">
        <f t="shared" si="68"/>
        <v/>
      </c>
      <c r="M286" s="79" t="str">
        <f>IF(ISBLANK(E286),"",VLOOKUP(W286,FCCRateTable!A:C,3,FALSE))</f>
        <v/>
      </c>
      <c r="N286" s="80" t="str">
        <f t="shared" si="59"/>
        <v/>
      </c>
      <c r="O286" s="80" t="str">
        <f>IF(ISBLANK(E286),"",(VLOOKUP(X286,FCCRateTable!A:C,3,FALSE)*C286)+((VLOOKUP(X286,FCCRateTable!A:C,3,FALSE)/2*D286)))</f>
        <v/>
      </c>
      <c r="P286" s="81" t="str">
        <f t="shared" si="60"/>
        <v/>
      </c>
      <c r="Q286" s="80" t="str">
        <f t="shared" si="61"/>
        <v/>
      </c>
      <c r="R286" s="80" t="str">
        <f t="shared" si="57"/>
        <v/>
      </c>
      <c r="S286" s="81" t="str">
        <f t="shared" si="69"/>
        <v/>
      </c>
      <c r="T286" s="123" t="str">
        <f t="shared" si="70"/>
        <v/>
      </c>
      <c r="U286" s="124" t="str">
        <f t="shared" si="62"/>
        <v/>
      </c>
      <c r="V286" s="95"/>
      <c r="W286" s="15" t="str">
        <f t="shared" si="63"/>
        <v/>
      </c>
      <c r="X286" s="15" t="str">
        <f t="shared" si="64"/>
        <v/>
      </c>
    </row>
    <row r="287" spans="1:24" x14ac:dyDescent="0.25">
      <c r="A287" s="102"/>
      <c r="B287" s="18"/>
      <c r="C287" s="103"/>
      <c r="D287" s="103"/>
      <c r="E287" s="104"/>
      <c r="F287" s="136"/>
      <c r="G287" s="70" t="str">
        <f>IF(ISBLANK(E287),"",VLOOKUP(W287,FCCRateTable!A:C,2,FALSE))</f>
        <v/>
      </c>
      <c r="H287" s="71" t="str">
        <f t="shared" si="65"/>
        <v/>
      </c>
      <c r="I287" s="71" t="str">
        <f t="shared" si="66"/>
        <v/>
      </c>
      <c r="J287" s="71" t="str">
        <f t="shared" si="67"/>
        <v/>
      </c>
      <c r="K287" s="71" t="str">
        <f t="shared" si="58"/>
        <v/>
      </c>
      <c r="L287" s="81" t="str">
        <f t="shared" si="68"/>
        <v/>
      </c>
      <c r="M287" s="79" t="str">
        <f>IF(ISBLANK(E287),"",VLOOKUP(W287,FCCRateTable!A:C,3,FALSE))</f>
        <v/>
      </c>
      <c r="N287" s="80" t="str">
        <f t="shared" si="59"/>
        <v/>
      </c>
      <c r="O287" s="80" t="str">
        <f>IF(ISBLANK(E287),"",(VLOOKUP(X287,FCCRateTable!A:C,3,FALSE)*C287)+((VLOOKUP(X287,FCCRateTable!A:C,3,FALSE)/2*D287)))</f>
        <v/>
      </c>
      <c r="P287" s="81" t="str">
        <f t="shared" si="60"/>
        <v/>
      </c>
      <c r="Q287" s="80" t="str">
        <f t="shared" si="61"/>
        <v/>
      </c>
      <c r="R287" s="80" t="str">
        <f t="shared" si="57"/>
        <v/>
      </c>
      <c r="S287" s="81" t="str">
        <f t="shared" si="69"/>
        <v/>
      </c>
      <c r="T287" s="123" t="str">
        <f t="shared" si="70"/>
        <v/>
      </c>
      <c r="U287" s="124" t="str">
        <f t="shared" si="62"/>
        <v/>
      </c>
      <c r="V287" s="95"/>
      <c r="W287" s="15" t="str">
        <f t="shared" si="63"/>
        <v/>
      </c>
      <c r="X287" s="15" t="str">
        <f t="shared" si="64"/>
        <v/>
      </c>
    </row>
    <row r="288" spans="1:24" x14ac:dyDescent="0.25">
      <c r="A288" s="102"/>
      <c r="B288" s="18"/>
      <c r="C288" s="103"/>
      <c r="D288" s="103"/>
      <c r="E288" s="104"/>
      <c r="F288" s="136"/>
      <c r="G288" s="70" t="str">
        <f>IF(ISBLANK(E288),"",VLOOKUP(W288,FCCRateTable!A:C,2,FALSE))</f>
        <v/>
      </c>
      <c r="H288" s="71" t="str">
        <f t="shared" si="65"/>
        <v/>
      </c>
      <c r="I288" s="71" t="str">
        <f t="shared" si="66"/>
        <v/>
      </c>
      <c r="J288" s="71" t="str">
        <f t="shared" si="67"/>
        <v/>
      </c>
      <c r="K288" s="71" t="str">
        <f t="shared" si="58"/>
        <v/>
      </c>
      <c r="L288" s="81" t="str">
        <f t="shared" si="68"/>
        <v/>
      </c>
      <c r="M288" s="79" t="str">
        <f>IF(ISBLANK(E288),"",VLOOKUP(W288,FCCRateTable!A:C,3,FALSE))</f>
        <v/>
      </c>
      <c r="N288" s="80" t="str">
        <f t="shared" si="59"/>
        <v/>
      </c>
      <c r="O288" s="80" t="str">
        <f>IF(ISBLANK(E288),"",(VLOOKUP(X288,FCCRateTable!A:C,3,FALSE)*C288)+((VLOOKUP(X288,FCCRateTable!A:C,3,FALSE)/2*D288)))</f>
        <v/>
      </c>
      <c r="P288" s="81" t="str">
        <f t="shared" si="60"/>
        <v/>
      </c>
      <c r="Q288" s="80" t="str">
        <f t="shared" si="61"/>
        <v/>
      </c>
      <c r="R288" s="80" t="str">
        <f t="shared" si="57"/>
        <v/>
      </c>
      <c r="S288" s="81" t="str">
        <f t="shared" si="69"/>
        <v/>
      </c>
      <c r="T288" s="123" t="str">
        <f t="shared" si="70"/>
        <v/>
      </c>
      <c r="U288" s="124" t="str">
        <f t="shared" si="62"/>
        <v/>
      </c>
      <c r="V288" s="95"/>
      <c r="W288" s="15" t="str">
        <f t="shared" si="63"/>
        <v/>
      </c>
      <c r="X288" s="15" t="str">
        <f t="shared" si="64"/>
        <v/>
      </c>
    </row>
    <row r="289" spans="1:24" x14ac:dyDescent="0.25">
      <c r="A289" s="102"/>
      <c r="B289" s="18"/>
      <c r="C289" s="103"/>
      <c r="D289" s="103"/>
      <c r="E289" s="104"/>
      <c r="F289" s="136"/>
      <c r="G289" s="70" t="str">
        <f>IF(ISBLANK(E289),"",VLOOKUP(W289,FCCRateTable!A:C,2,FALSE))</f>
        <v/>
      </c>
      <c r="H289" s="71" t="str">
        <f t="shared" si="65"/>
        <v/>
      </c>
      <c r="I289" s="71" t="str">
        <f t="shared" si="66"/>
        <v/>
      </c>
      <c r="J289" s="71" t="str">
        <f t="shared" si="67"/>
        <v/>
      </c>
      <c r="K289" s="71" t="str">
        <f t="shared" si="58"/>
        <v/>
      </c>
      <c r="L289" s="81" t="str">
        <f t="shared" si="68"/>
        <v/>
      </c>
      <c r="M289" s="79" t="str">
        <f>IF(ISBLANK(E289),"",VLOOKUP(W289,FCCRateTable!A:C,3,FALSE))</f>
        <v/>
      </c>
      <c r="N289" s="80" t="str">
        <f t="shared" si="59"/>
        <v/>
      </c>
      <c r="O289" s="80" t="str">
        <f>IF(ISBLANK(E289),"",(VLOOKUP(X289,FCCRateTable!A:C,3,FALSE)*C289)+((VLOOKUP(X289,FCCRateTable!A:C,3,FALSE)/2*D289)))</f>
        <v/>
      </c>
      <c r="P289" s="81" t="str">
        <f t="shared" si="60"/>
        <v/>
      </c>
      <c r="Q289" s="80" t="str">
        <f t="shared" si="61"/>
        <v/>
      </c>
      <c r="R289" s="80" t="str">
        <f t="shared" si="57"/>
        <v/>
      </c>
      <c r="S289" s="81" t="str">
        <f t="shared" si="69"/>
        <v/>
      </c>
      <c r="T289" s="123" t="str">
        <f t="shared" si="70"/>
        <v/>
      </c>
      <c r="U289" s="124" t="str">
        <f t="shared" si="62"/>
        <v/>
      </c>
      <c r="V289" s="95"/>
      <c r="W289" s="15" t="str">
        <f t="shared" si="63"/>
        <v/>
      </c>
      <c r="X289" s="15" t="str">
        <f t="shared" si="64"/>
        <v/>
      </c>
    </row>
    <row r="290" spans="1:24" x14ac:dyDescent="0.25">
      <c r="A290" s="102"/>
      <c r="B290" s="18"/>
      <c r="C290" s="103"/>
      <c r="D290" s="103"/>
      <c r="E290" s="104"/>
      <c r="F290" s="136"/>
      <c r="G290" s="70" t="str">
        <f>IF(ISBLANK(E290),"",VLOOKUP(W290,FCCRateTable!A:C,2,FALSE))</f>
        <v/>
      </c>
      <c r="H290" s="71" t="str">
        <f t="shared" si="65"/>
        <v/>
      </c>
      <c r="I290" s="71" t="str">
        <f t="shared" si="66"/>
        <v/>
      </c>
      <c r="J290" s="71" t="str">
        <f t="shared" si="67"/>
        <v/>
      </c>
      <c r="K290" s="71" t="str">
        <f t="shared" si="58"/>
        <v/>
      </c>
      <c r="L290" s="81" t="str">
        <f t="shared" si="68"/>
        <v/>
      </c>
      <c r="M290" s="79" t="str">
        <f>IF(ISBLANK(E290),"",VLOOKUP(W290,FCCRateTable!A:C,3,FALSE))</f>
        <v/>
      </c>
      <c r="N290" s="80" t="str">
        <f t="shared" si="59"/>
        <v/>
      </c>
      <c r="O290" s="80" t="str">
        <f>IF(ISBLANK(E290),"",(VLOOKUP(X290,FCCRateTable!A:C,3,FALSE)*C290)+((VLOOKUP(X290,FCCRateTable!A:C,3,FALSE)/2*D290)))</f>
        <v/>
      </c>
      <c r="P290" s="81" t="str">
        <f t="shared" si="60"/>
        <v/>
      </c>
      <c r="Q290" s="80" t="str">
        <f t="shared" si="61"/>
        <v/>
      </c>
      <c r="R290" s="80" t="str">
        <f t="shared" si="57"/>
        <v/>
      </c>
      <c r="S290" s="81" t="str">
        <f t="shared" si="69"/>
        <v/>
      </c>
      <c r="T290" s="123" t="str">
        <f t="shared" si="70"/>
        <v/>
      </c>
      <c r="U290" s="124" t="str">
        <f t="shared" si="62"/>
        <v/>
      </c>
      <c r="V290" s="95"/>
      <c r="W290" s="15" t="str">
        <f t="shared" si="63"/>
        <v/>
      </c>
      <c r="X290" s="15" t="str">
        <f t="shared" si="64"/>
        <v/>
      </c>
    </row>
    <row r="291" spans="1:24" x14ac:dyDescent="0.25">
      <c r="A291" s="102"/>
      <c r="B291" s="18"/>
      <c r="C291" s="103"/>
      <c r="D291" s="103"/>
      <c r="E291" s="104"/>
      <c r="F291" s="136"/>
      <c r="G291" s="70" t="str">
        <f>IF(ISBLANK(E291),"",VLOOKUP(W291,FCCRateTable!A:C,2,FALSE))</f>
        <v/>
      </c>
      <c r="H291" s="71" t="str">
        <f t="shared" si="65"/>
        <v/>
      </c>
      <c r="I291" s="71" t="str">
        <f t="shared" si="66"/>
        <v/>
      </c>
      <c r="J291" s="71" t="str">
        <f t="shared" si="67"/>
        <v/>
      </c>
      <c r="K291" s="71" t="str">
        <f t="shared" si="58"/>
        <v/>
      </c>
      <c r="L291" s="81" t="str">
        <f t="shared" si="68"/>
        <v/>
      </c>
      <c r="M291" s="79" t="str">
        <f>IF(ISBLANK(E291),"",VLOOKUP(W291,FCCRateTable!A:C,3,FALSE))</f>
        <v/>
      </c>
      <c r="N291" s="80" t="str">
        <f t="shared" si="59"/>
        <v/>
      </c>
      <c r="O291" s="80" t="str">
        <f>IF(ISBLANK(E291),"",(VLOOKUP(X291,FCCRateTable!A:C,3,FALSE)*C291)+((VLOOKUP(X291,FCCRateTable!A:C,3,FALSE)/2*D291)))</f>
        <v/>
      </c>
      <c r="P291" s="81" t="str">
        <f t="shared" si="60"/>
        <v/>
      </c>
      <c r="Q291" s="80" t="str">
        <f t="shared" si="61"/>
        <v/>
      </c>
      <c r="R291" s="80" t="str">
        <f t="shared" si="57"/>
        <v/>
      </c>
      <c r="S291" s="81" t="str">
        <f t="shared" si="69"/>
        <v/>
      </c>
      <c r="T291" s="123" t="str">
        <f t="shared" si="70"/>
        <v/>
      </c>
      <c r="U291" s="124" t="str">
        <f t="shared" si="62"/>
        <v/>
      </c>
      <c r="V291" s="95"/>
      <c r="W291" s="15" t="str">
        <f t="shared" si="63"/>
        <v/>
      </c>
      <c r="X291" s="15" t="str">
        <f t="shared" si="64"/>
        <v/>
      </c>
    </row>
    <row r="292" spans="1:24" x14ac:dyDescent="0.25">
      <c r="A292" s="102"/>
      <c r="B292" s="18"/>
      <c r="C292" s="103"/>
      <c r="D292" s="103"/>
      <c r="E292" s="104"/>
      <c r="F292" s="136"/>
      <c r="G292" s="70" t="str">
        <f>IF(ISBLANK(E292),"",VLOOKUP(W292,FCCRateTable!A:C,2,FALSE))</f>
        <v/>
      </c>
      <c r="H292" s="71" t="str">
        <f t="shared" si="65"/>
        <v/>
      </c>
      <c r="I292" s="71" t="str">
        <f t="shared" si="66"/>
        <v/>
      </c>
      <c r="J292" s="71" t="str">
        <f t="shared" si="67"/>
        <v/>
      </c>
      <c r="K292" s="71" t="str">
        <f t="shared" si="58"/>
        <v/>
      </c>
      <c r="L292" s="81" t="str">
        <f t="shared" si="68"/>
        <v/>
      </c>
      <c r="M292" s="79" t="str">
        <f>IF(ISBLANK(E292),"",VLOOKUP(W292,FCCRateTable!A:C,3,FALSE))</f>
        <v/>
      </c>
      <c r="N292" s="80" t="str">
        <f t="shared" si="59"/>
        <v/>
      </c>
      <c r="O292" s="80" t="str">
        <f>IF(ISBLANK(E292),"",(VLOOKUP(X292,FCCRateTable!A:C,3,FALSE)*C292)+((VLOOKUP(X292,FCCRateTable!A:C,3,FALSE)/2*D292)))</f>
        <v/>
      </c>
      <c r="P292" s="81" t="str">
        <f t="shared" si="60"/>
        <v/>
      </c>
      <c r="Q292" s="80" t="str">
        <f t="shared" si="61"/>
        <v/>
      </c>
      <c r="R292" s="80" t="str">
        <f t="shared" si="57"/>
        <v/>
      </c>
      <c r="S292" s="81" t="str">
        <f t="shared" si="69"/>
        <v/>
      </c>
      <c r="T292" s="123" t="str">
        <f t="shared" si="70"/>
        <v/>
      </c>
      <c r="U292" s="124" t="str">
        <f t="shared" si="62"/>
        <v/>
      </c>
      <c r="V292" s="95"/>
      <c r="W292" s="15" t="str">
        <f t="shared" si="63"/>
        <v/>
      </c>
      <c r="X292" s="15" t="str">
        <f t="shared" si="64"/>
        <v/>
      </c>
    </row>
    <row r="293" spans="1:24" x14ac:dyDescent="0.25">
      <c r="A293" s="102"/>
      <c r="B293" s="18"/>
      <c r="C293" s="103"/>
      <c r="D293" s="103"/>
      <c r="E293" s="104"/>
      <c r="F293" s="136"/>
      <c r="G293" s="70" t="str">
        <f>IF(ISBLANK(E293),"",VLOOKUP(W293,FCCRateTable!A:C,2,FALSE))</f>
        <v/>
      </c>
      <c r="H293" s="71" t="str">
        <f t="shared" si="65"/>
        <v/>
      </c>
      <c r="I293" s="71" t="str">
        <f t="shared" si="66"/>
        <v/>
      </c>
      <c r="J293" s="71" t="str">
        <f t="shared" si="67"/>
        <v/>
      </c>
      <c r="K293" s="71" t="str">
        <f t="shared" si="58"/>
        <v/>
      </c>
      <c r="L293" s="81" t="str">
        <f t="shared" si="68"/>
        <v/>
      </c>
      <c r="M293" s="79" t="str">
        <f>IF(ISBLANK(E293),"",VLOOKUP(W293,FCCRateTable!A:C,3,FALSE))</f>
        <v/>
      </c>
      <c r="N293" s="80" t="str">
        <f t="shared" si="59"/>
        <v/>
      </c>
      <c r="O293" s="80" t="str">
        <f>IF(ISBLANK(E293),"",(VLOOKUP(X293,FCCRateTable!A:C,3,FALSE)*C293)+((VLOOKUP(X293,FCCRateTable!A:C,3,FALSE)/2*D293)))</f>
        <v/>
      </c>
      <c r="P293" s="81" t="str">
        <f t="shared" si="60"/>
        <v/>
      </c>
      <c r="Q293" s="80" t="str">
        <f t="shared" si="61"/>
        <v/>
      </c>
      <c r="R293" s="80" t="str">
        <f t="shared" si="57"/>
        <v/>
      </c>
      <c r="S293" s="81" t="str">
        <f t="shared" si="69"/>
        <v/>
      </c>
      <c r="T293" s="123" t="str">
        <f t="shared" si="70"/>
        <v/>
      </c>
      <c r="U293" s="124" t="str">
        <f t="shared" si="62"/>
        <v/>
      </c>
      <c r="V293" s="95"/>
      <c r="W293" s="15" t="str">
        <f t="shared" si="63"/>
        <v/>
      </c>
      <c r="X293" s="15" t="str">
        <f t="shared" si="64"/>
        <v/>
      </c>
    </row>
    <row r="294" spans="1:24" x14ac:dyDescent="0.25">
      <c r="A294" s="102"/>
      <c r="B294" s="18"/>
      <c r="C294" s="103"/>
      <c r="D294" s="103"/>
      <c r="E294" s="104"/>
      <c r="F294" s="136"/>
      <c r="G294" s="70" t="str">
        <f>IF(ISBLANK(E294),"",VLOOKUP(W294,FCCRateTable!A:C,2,FALSE))</f>
        <v/>
      </c>
      <c r="H294" s="71" t="str">
        <f t="shared" si="65"/>
        <v/>
      </c>
      <c r="I294" s="71" t="str">
        <f t="shared" si="66"/>
        <v/>
      </c>
      <c r="J294" s="71" t="str">
        <f t="shared" si="67"/>
        <v/>
      </c>
      <c r="K294" s="71" t="str">
        <f t="shared" si="58"/>
        <v/>
      </c>
      <c r="L294" s="81" t="str">
        <f t="shared" si="68"/>
        <v/>
      </c>
      <c r="M294" s="79" t="str">
        <f>IF(ISBLANK(E294),"",VLOOKUP(W294,FCCRateTable!A:C,3,FALSE))</f>
        <v/>
      </c>
      <c r="N294" s="80" t="str">
        <f t="shared" si="59"/>
        <v/>
      </c>
      <c r="O294" s="80" t="str">
        <f>IF(ISBLANK(E294),"",(VLOOKUP(X294,FCCRateTable!A:C,3,FALSE)*C294)+((VLOOKUP(X294,FCCRateTable!A:C,3,FALSE)/2*D294)))</f>
        <v/>
      </c>
      <c r="P294" s="81" t="str">
        <f t="shared" si="60"/>
        <v/>
      </c>
      <c r="Q294" s="80" t="str">
        <f t="shared" si="61"/>
        <v/>
      </c>
      <c r="R294" s="80" t="str">
        <f t="shared" si="57"/>
        <v/>
      </c>
      <c r="S294" s="81" t="str">
        <f t="shared" si="69"/>
        <v/>
      </c>
      <c r="T294" s="123" t="str">
        <f t="shared" si="70"/>
        <v/>
      </c>
      <c r="U294" s="124" t="str">
        <f t="shared" si="62"/>
        <v/>
      </c>
      <c r="V294" s="95"/>
      <c r="W294" s="15" t="str">
        <f t="shared" si="63"/>
        <v/>
      </c>
      <c r="X294" s="15" t="str">
        <f t="shared" si="64"/>
        <v/>
      </c>
    </row>
    <row r="295" spans="1:24" x14ac:dyDescent="0.25">
      <c r="A295" s="102"/>
      <c r="B295" s="18"/>
      <c r="C295" s="103"/>
      <c r="D295" s="103"/>
      <c r="E295" s="104"/>
      <c r="F295" s="136"/>
      <c r="G295" s="70" t="str">
        <f>IF(ISBLANK(E295),"",VLOOKUP(W295,FCCRateTable!A:C,2,FALSE))</f>
        <v/>
      </c>
      <c r="H295" s="71" t="str">
        <f t="shared" si="65"/>
        <v/>
      </c>
      <c r="I295" s="71" t="str">
        <f t="shared" si="66"/>
        <v/>
      </c>
      <c r="J295" s="71" t="str">
        <f t="shared" si="67"/>
        <v/>
      </c>
      <c r="K295" s="71" t="str">
        <f t="shared" si="58"/>
        <v/>
      </c>
      <c r="L295" s="81" t="str">
        <f t="shared" si="68"/>
        <v/>
      </c>
      <c r="M295" s="79" t="str">
        <f>IF(ISBLANK(E295),"",VLOOKUP(W295,FCCRateTable!A:C,3,FALSE))</f>
        <v/>
      </c>
      <c r="N295" s="80" t="str">
        <f t="shared" si="59"/>
        <v/>
      </c>
      <c r="O295" s="80" t="str">
        <f>IF(ISBLANK(E295),"",(VLOOKUP(X295,FCCRateTable!A:C,3,FALSE)*C295)+((VLOOKUP(X295,FCCRateTable!A:C,3,FALSE)/2*D295)))</f>
        <v/>
      </c>
      <c r="P295" s="81" t="str">
        <f t="shared" si="60"/>
        <v/>
      </c>
      <c r="Q295" s="80" t="str">
        <f t="shared" si="61"/>
        <v/>
      </c>
      <c r="R295" s="80" t="str">
        <f t="shared" si="57"/>
        <v/>
      </c>
      <c r="S295" s="81" t="str">
        <f t="shared" si="69"/>
        <v/>
      </c>
      <c r="T295" s="123" t="str">
        <f t="shared" si="70"/>
        <v/>
      </c>
      <c r="U295" s="124" t="str">
        <f t="shared" si="62"/>
        <v/>
      </c>
      <c r="V295" s="95"/>
      <c r="W295" s="15" t="str">
        <f t="shared" si="63"/>
        <v/>
      </c>
      <c r="X295" s="15" t="str">
        <f t="shared" si="64"/>
        <v/>
      </c>
    </row>
    <row r="296" spans="1:24" x14ac:dyDescent="0.25">
      <c r="A296" s="102"/>
      <c r="B296" s="18"/>
      <c r="C296" s="103"/>
      <c r="D296" s="103"/>
      <c r="E296" s="104"/>
      <c r="F296" s="136"/>
      <c r="G296" s="70" t="str">
        <f>IF(ISBLANK(E296),"",VLOOKUP(W296,FCCRateTable!A:C,2,FALSE))</f>
        <v/>
      </c>
      <c r="H296" s="71" t="str">
        <f t="shared" si="65"/>
        <v/>
      </c>
      <c r="I296" s="71" t="str">
        <f t="shared" si="66"/>
        <v/>
      </c>
      <c r="J296" s="71" t="str">
        <f t="shared" si="67"/>
        <v/>
      </c>
      <c r="K296" s="71" t="str">
        <f t="shared" si="58"/>
        <v/>
      </c>
      <c r="L296" s="81" t="str">
        <f t="shared" si="68"/>
        <v/>
      </c>
      <c r="M296" s="79" t="str">
        <f>IF(ISBLANK(E296),"",VLOOKUP(W296,FCCRateTable!A:C,3,FALSE))</f>
        <v/>
      </c>
      <c r="N296" s="80" t="str">
        <f t="shared" si="59"/>
        <v/>
      </c>
      <c r="O296" s="80" t="str">
        <f>IF(ISBLANK(E296),"",(VLOOKUP(X296,FCCRateTable!A:C,3,FALSE)*C296)+((VLOOKUP(X296,FCCRateTable!A:C,3,FALSE)/2*D296)))</f>
        <v/>
      </c>
      <c r="P296" s="81" t="str">
        <f t="shared" si="60"/>
        <v/>
      </c>
      <c r="Q296" s="80" t="str">
        <f t="shared" si="61"/>
        <v/>
      </c>
      <c r="R296" s="80" t="str">
        <f t="shared" si="57"/>
        <v/>
      </c>
      <c r="S296" s="81" t="str">
        <f t="shared" si="69"/>
        <v/>
      </c>
      <c r="T296" s="123" t="str">
        <f t="shared" si="70"/>
        <v/>
      </c>
      <c r="U296" s="124" t="str">
        <f t="shared" si="62"/>
        <v/>
      </c>
      <c r="V296" s="95"/>
      <c r="W296" s="15" t="str">
        <f t="shared" si="63"/>
        <v/>
      </c>
      <c r="X296" s="15" t="str">
        <f t="shared" si="64"/>
        <v/>
      </c>
    </row>
    <row r="297" spans="1:24" x14ac:dyDescent="0.25">
      <c r="A297" s="102"/>
      <c r="B297" s="18"/>
      <c r="C297" s="103"/>
      <c r="D297" s="103"/>
      <c r="E297" s="104"/>
      <c r="F297" s="136"/>
      <c r="G297" s="70" t="str">
        <f>IF(ISBLANK(E297),"",VLOOKUP(W297,FCCRateTable!A:C,2,FALSE))</f>
        <v/>
      </c>
      <c r="H297" s="71" t="str">
        <f t="shared" si="65"/>
        <v/>
      </c>
      <c r="I297" s="71" t="str">
        <f t="shared" si="66"/>
        <v/>
      </c>
      <c r="J297" s="71" t="str">
        <f t="shared" si="67"/>
        <v/>
      </c>
      <c r="K297" s="71" t="str">
        <f t="shared" si="58"/>
        <v/>
      </c>
      <c r="L297" s="81" t="str">
        <f t="shared" si="68"/>
        <v/>
      </c>
      <c r="M297" s="79" t="str">
        <f>IF(ISBLANK(E297),"",VLOOKUP(W297,FCCRateTable!A:C,3,FALSE))</f>
        <v/>
      </c>
      <c r="N297" s="80" t="str">
        <f t="shared" si="59"/>
        <v/>
      </c>
      <c r="O297" s="80" t="str">
        <f>IF(ISBLANK(E297),"",(VLOOKUP(X297,FCCRateTable!A:C,3,FALSE)*C297)+((VLOOKUP(X297,FCCRateTable!A:C,3,FALSE)/2*D297)))</f>
        <v/>
      </c>
      <c r="P297" s="81" t="str">
        <f t="shared" si="60"/>
        <v/>
      </c>
      <c r="Q297" s="80" t="str">
        <f t="shared" si="61"/>
        <v/>
      </c>
      <c r="R297" s="80" t="str">
        <f t="shared" si="57"/>
        <v/>
      </c>
      <c r="S297" s="81" t="str">
        <f t="shared" si="69"/>
        <v/>
      </c>
      <c r="T297" s="123" t="str">
        <f t="shared" si="70"/>
        <v/>
      </c>
      <c r="U297" s="124" t="str">
        <f t="shared" si="62"/>
        <v/>
      </c>
      <c r="V297" s="95"/>
      <c r="W297" s="15" t="str">
        <f t="shared" si="63"/>
        <v/>
      </c>
      <c r="X297" s="15" t="str">
        <f t="shared" si="64"/>
        <v/>
      </c>
    </row>
    <row r="298" spans="1:24" x14ac:dyDescent="0.25">
      <c r="A298" s="102"/>
      <c r="B298" s="18"/>
      <c r="C298" s="103"/>
      <c r="D298" s="103"/>
      <c r="E298" s="104"/>
      <c r="F298" s="136"/>
      <c r="G298" s="70" t="str">
        <f>IF(ISBLANK(E298),"",VLOOKUP(W298,FCCRateTable!A:C,2,FALSE))</f>
        <v/>
      </c>
      <c r="H298" s="71" t="str">
        <f t="shared" si="65"/>
        <v/>
      </c>
      <c r="I298" s="71" t="str">
        <f t="shared" si="66"/>
        <v/>
      </c>
      <c r="J298" s="71" t="str">
        <f t="shared" si="67"/>
        <v/>
      </c>
      <c r="K298" s="71" t="str">
        <f t="shared" si="58"/>
        <v/>
      </c>
      <c r="L298" s="81" t="str">
        <f t="shared" si="68"/>
        <v/>
      </c>
      <c r="M298" s="79" t="str">
        <f>IF(ISBLANK(E298),"",VLOOKUP(W298,FCCRateTable!A:C,3,FALSE))</f>
        <v/>
      </c>
      <c r="N298" s="80" t="str">
        <f t="shared" si="59"/>
        <v/>
      </c>
      <c r="O298" s="80" t="str">
        <f>IF(ISBLANK(E298),"",(VLOOKUP(X298,FCCRateTable!A:C,3,FALSE)*C298)+((VLOOKUP(X298,FCCRateTable!A:C,3,FALSE)/2*D298)))</f>
        <v/>
      </c>
      <c r="P298" s="81" t="str">
        <f t="shared" si="60"/>
        <v/>
      </c>
      <c r="Q298" s="80" t="str">
        <f t="shared" si="61"/>
        <v/>
      </c>
      <c r="R298" s="80" t="str">
        <f t="shared" si="57"/>
        <v/>
      </c>
      <c r="S298" s="81" t="str">
        <f t="shared" si="69"/>
        <v/>
      </c>
      <c r="T298" s="123" t="str">
        <f t="shared" si="70"/>
        <v/>
      </c>
      <c r="U298" s="124" t="str">
        <f t="shared" si="62"/>
        <v/>
      </c>
      <c r="V298" s="95"/>
      <c r="W298" s="15" t="str">
        <f t="shared" si="63"/>
        <v/>
      </c>
      <c r="X298" s="15" t="str">
        <f t="shared" si="64"/>
        <v/>
      </c>
    </row>
    <row r="299" spans="1:24" x14ac:dyDescent="0.25">
      <c r="A299" s="102"/>
      <c r="B299" s="18"/>
      <c r="C299" s="103"/>
      <c r="D299" s="103"/>
      <c r="E299" s="104"/>
      <c r="F299" s="136"/>
      <c r="G299" s="70" t="str">
        <f>IF(ISBLANK(E299),"",VLOOKUP(W299,FCCRateTable!A:C,2,FALSE))</f>
        <v/>
      </c>
      <c r="H299" s="71" t="str">
        <f t="shared" si="65"/>
        <v/>
      </c>
      <c r="I299" s="71" t="str">
        <f t="shared" si="66"/>
        <v/>
      </c>
      <c r="J299" s="71" t="str">
        <f t="shared" si="67"/>
        <v/>
      </c>
      <c r="K299" s="71" t="str">
        <f t="shared" si="58"/>
        <v/>
      </c>
      <c r="L299" s="81" t="str">
        <f t="shared" si="68"/>
        <v/>
      </c>
      <c r="M299" s="79" t="str">
        <f>IF(ISBLANK(E299),"",VLOOKUP(W299,FCCRateTable!A:C,3,FALSE))</f>
        <v/>
      </c>
      <c r="N299" s="80" t="str">
        <f t="shared" si="59"/>
        <v/>
      </c>
      <c r="O299" s="80" t="str">
        <f>IF(ISBLANK(E299),"",(VLOOKUP(X299,FCCRateTable!A:C,3,FALSE)*C299)+((VLOOKUP(X299,FCCRateTable!A:C,3,FALSE)/2*D299)))</f>
        <v/>
      </c>
      <c r="P299" s="81" t="str">
        <f t="shared" si="60"/>
        <v/>
      </c>
      <c r="Q299" s="80" t="str">
        <f t="shared" si="61"/>
        <v/>
      </c>
      <c r="R299" s="80" t="str">
        <f t="shared" si="57"/>
        <v/>
      </c>
      <c r="S299" s="81" t="str">
        <f t="shared" si="69"/>
        <v/>
      </c>
      <c r="T299" s="123" t="str">
        <f t="shared" si="70"/>
        <v/>
      </c>
      <c r="U299" s="124" t="str">
        <f t="shared" si="62"/>
        <v/>
      </c>
      <c r="V299" s="95"/>
      <c r="W299" s="15" t="str">
        <f t="shared" si="63"/>
        <v/>
      </c>
      <c r="X299" s="15" t="str">
        <f t="shared" si="64"/>
        <v/>
      </c>
    </row>
    <row r="300" spans="1:24" x14ac:dyDescent="0.25">
      <c r="A300" s="102"/>
      <c r="B300" s="18"/>
      <c r="C300" s="103"/>
      <c r="D300" s="103"/>
      <c r="E300" s="104"/>
      <c r="F300" s="136"/>
      <c r="G300" s="70" t="str">
        <f>IF(ISBLANK(E300),"",VLOOKUP(W300,FCCRateTable!A:C,2,FALSE))</f>
        <v/>
      </c>
      <c r="H300" s="71" t="str">
        <f t="shared" si="65"/>
        <v/>
      </c>
      <c r="I300" s="71" t="str">
        <f t="shared" si="66"/>
        <v/>
      </c>
      <c r="J300" s="71" t="str">
        <f t="shared" si="67"/>
        <v/>
      </c>
      <c r="K300" s="71" t="str">
        <f t="shared" si="58"/>
        <v/>
      </c>
      <c r="L300" s="81" t="str">
        <f t="shared" si="68"/>
        <v/>
      </c>
      <c r="M300" s="79" t="str">
        <f>IF(ISBLANK(E300),"",VLOOKUP(W300,FCCRateTable!A:C,3,FALSE))</f>
        <v/>
      </c>
      <c r="N300" s="80" t="str">
        <f t="shared" si="59"/>
        <v/>
      </c>
      <c r="O300" s="80" t="str">
        <f>IF(ISBLANK(E300),"",(VLOOKUP(X300,FCCRateTable!A:C,3,FALSE)*C300)+((VLOOKUP(X300,FCCRateTable!A:C,3,FALSE)/2*D300)))</f>
        <v/>
      </c>
      <c r="P300" s="81" t="str">
        <f t="shared" si="60"/>
        <v/>
      </c>
      <c r="Q300" s="80" t="str">
        <f t="shared" si="61"/>
        <v/>
      </c>
      <c r="R300" s="80" t="str">
        <f t="shared" si="57"/>
        <v/>
      </c>
      <c r="S300" s="81" t="str">
        <f t="shared" si="69"/>
        <v/>
      </c>
      <c r="T300" s="123" t="str">
        <f t="shared" si="70"/>
        <v/>
      </c>
      <c r="U300" s="124" t="str">
        <f t="shared" si="62"/>
        <v/>
      </c>
      <c r="V300" s="95"/>
      <c r="W300" s="15" t="str">
        <f t="shared" si="63"/>
        <v/>
      </c>
      <c r="X300" s="15" t="str">
        <f t="shared" si="64"/>
        <v/>
      </c>
    </row>
    <row r="301" spans="1:24" ht="15.75" thickBot="1" x14ac:dyDescent="0.3">
      <c r="A301" s="105"/>
      <c r="B301" s="106"/>
      <c r="C301" s="107"/>
      <c r="D301" s="107"/>
      <c r="E301" s="108"/>
      <c r="F301" s="137"/>
      <c r="G301" s="109" t="str">
        <f>IF(ISBLANK(E301),"",VLOOKUP(W301,FCCRateTable!A:C,2,FALSE))</f>
        <v/>
      </c>
      <c r="H301" s="110" t="str">
        <f t="shared" si="65"/>
        <v/>
      </c>
      <c r="I301" s="110" t="str">
        <f t="shared" si="66"/>
        <v/>
      </c>
      <c r="J301" s="110" t="str">
        <f t="shared" si="67"/>
        <v/>
      </c>
      <c r="K301" s="110" t="str">
        <f t="shared" si="58"/>
        <v/>
      </c>
      <c r="L301" s="111" t="str">
        <f t="shared" si="68"/>
        <v/>
      </c>
      <c r="M301" s="112" t="str">
        <f>IF(ISBLANK(E301),"",VLOOKUP(W301,FCCRateTable!A:C,3,FALSE))</f>
        <v/>
      </c>
      <c r="N301" s="113" t="str">
        <f t="shared" si="59"/>
        <v/>
      </c>
      <c r="O301" s="113" t="str">
        <f>IF(ISBLANK(E301),"",(VLOOKUP(X301,FCCRateTable!A:C,3,FALSE)*C301)+((VLOOKUP(X301,FCCRateTable!A:C,3,FALSE)/2*D301)))</f>
        <v/>
      </c>
      <c r="P301" s="114" t="str">
        <f t="shared" si="60"/>
        <v/>
      </c>
      <c r="Q301" s="113" t="str">
        <f t="shared" si="61"/>
        <v/>
      </c>
      <c r="R301" s="113" t="str">
        <f t="shared" si="57"/>
        <v/>
      </c>
      <c r="S301" s="114" t="str">
        <f t="shared" si="69"/>
        <v/>
      </c>
      <c r="T301" s="125" t="str">
        <f t="shared" si="70"/>
        <v/>
      </c>
      <c r="U301" s="126" t="str">
        <f t="shared" si="62"/>
        <v/>
      </c>
      <c r="V301" s="95"/>
      <c r="W301" s="15" t="str">
        <f t="shared" si="63"/>
        <v/>
      </c>
      <c r="X301" s="15" t="str">
        <f t="shared" si="64"/>
        <v/>
      </c>
    </row>
  </sheetData>
  <sheetProtection selectLockedCells="1"/>
  <mergeCells count="9">
    <mergeCell ref="Q7:S7"/>
    <mergeCell ref="M8:P8"/>
    <mergeCell ref="L2:L6"/>
    <mergeCell ref="B3:G3"/>
    <mergeCell ref="B4:D4"/>
    <mergeCell ref="A8:F8"/>
    <mergeCell ref="G8:L8"/>
    <mergeCell ref="G7:L7"/>
    <mergeCell ref="M7:N7"/>
  </mergeCells>
  <dataValidations count="4">
    <dataValidation type="list" allowBlank="1" showInputMessage="1" showErrorMessage="1" sqref="E10:E301">
      <formula1>CareLevel</formula1>
    </dataValidation>
    <dataValidation type="list" allowBlank="1" showInputMessage="1" showErrorMessage="1" sqref="B4:D4">
      <formula1>Region</formula1>
    </dataValidation>
    <dataValidation type="list" allowBlank="1" showInputMessage="1" showErrorMessage="1" sqref="I2">
      <formula1>Month</formula1>
    </dataValidation>
    <dataValidation type="list" allowBlank="1" showInputMessage="1" showErrorMessage="1" sqref="I3">
      <formula1>Year</formula1>
    </dataValidation>
  </dataValidations>
  <printOptions horizontalCentered="1" gridLines="1"/>
  <pageMargins left="0.25" right="0.25" top="0.25" bottom="0.25" header="0.3" footer="0.3"/>
  <pageSetup scale="50" fitToHeight="0" orientation="portrait" r:id="rId1"/>
  <headerFooter>
    <oddFooter>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ListValues!$C$1:$C$5</xm:f>
          </x14:formula1>
          <xm:sqref>I4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01"/>
  <sheetViews>
    <sheetView zoomScaleNormal="100" workbookViewId="0">
      <pane ySplit="9" topLeftCell="A16" activePane="bottomLeft" state="frozen"/>
      <selection activeCell="R12" sqref="R12"/>
      <selection pane="bottomLeft" activeCell="AB9" sqref="AB9"/>
    </sheetView>
  </sheetViews>
  <sheetFormatPr defaultRowHeight="15" x14ac:dyDescent="0.25"/>
  <cols>
    <col min="1" max="1" width="19.7109375" customWidth="1"/>
    <col min="2" max="2" width="12.28515625" customWidth="1"/>
    <col min="3" max="3" width="7.42578125" style="4" customWidth="1"/>
    <col min="4" max="4" width="7.7109375" style="4" customWidth="1"/>
    <col min="5" max="5" width="10" style="5" customWidth="1"/>
    <col min="6" max="6" width="10.85546875" style="5" customWidth="1"/>
    <col min="7" max="7" width="10.28515625" customWidth="1"/>
    <col min="8" max="8" width="10.7109375" customWidth="1"/>
    <col min="9" max="9" width="9.7109375" customWidth="1"/>
    <col min="10" max="10" width="10.7109375" customWidth="1"/>
    <col min="11" max="11" width="11.140625" customWidth="1"/>
    <col min="12" max="12" width="11.5703125" customWidth="1"/>
    <col min="13" max="13" width="10.140625" style="5" customWidth="1"/>
    <col min="14" max="14" width="13.28515625" style="5" customWidth="1"/>
    <col min="15" max="15" width="12.140625" style="5" customWidth="1"/>
    <col min="16" max="16" width="10" customWidth="1"/>
    <col min="17" max="17" width="10.85546875" customWidth="1"/>
    <col min="18" max="18" width="10.7109375" customWidth="1"/>
    <col min="19" max="19" width="10" customWidth="1"/>
    <col min="20" max="20" width="17.140625" customWidth="1"/>
    <col min="21" max="21" width="9.140625" customWidth="1"/>
    <col min="22" max="22" width="0.28515625" style="68" hidden="1" customWidth="1"/>
    <col min="23" max="23" width="21.42578125" hidden="1" customWidth="1"/>
    <col min="24" max="24" width="24.28515625" hidden="1" customWidth="1"/>
  </cols>
  <sheetData>
    <row r="1" spans="1:24" ht="18" customHeight="1" thickBot="1" x14ac:dyDescent="0.35">
      <c r="A1" s="115" t="s">
        <v>167</v>
      </c>
      <c r="B1" s="10"/>
      <c r="C1" s="10"/>
      <c r="D1" s="10"/>
      <c r="H1" s="1"/>
      <c r="I1" s="9"/>
      <c r="J1" s="9"/>
      <c r="K1" s="133"/>
      <c r="L1" s="1"/>
      <c r="M1" s="169"/>
      <c r="N1" s="170"/>
      <c r="O1" s="170"/>
      <c r="P1" s="89"/>
      <c r="Q1" s="171"/>
      <c r="R1" s="172"/>
      <c r="S1" s="89"/>
      <c r="T1" s="173" t="s">
        <v>183</v>
      </c>
      <c r="U1" s="174">
        <f>SUM(T10:T301)</f>
        <v>0</v>
      </c>
      <c r="W1" s="17"/>
      <c r="X1" s="17"/>
    </row>
    <row r="2" spans="1:24" s="1" customFormat="1" ht="14.45" customHeight="1" x14ac:dyDescent="0.25">
      <c r="A2" s="86" t="s">
        <v>145</v>
      </c>
      <c r="B2" s="87"/>
      <c r="C2" s="88"/>
      <c r="D2" s="89"/>
      <c r="E2" s="89"/>
      <c r="F2" s="89"/>
      <c r="G2" s="89"/>
      <c r="H2" s="90" t="s">
        <v>13</v>
      </c>
      <c r="I2" s="91"/>
      <c r="J2" s="83" t="s">
        <v>117</v>
      </c>
      <c r="K2" s="85" t="s">
        <v>118</v>
      </c>
      <c r="L2" s="217" t="s">
        <v>154</v>
      </c>
      <c r="M2" s="175"/>
      <c r="N2" s="152"/>
      <c r="O2" s="152"/>
      <c r="T2" s="163" t="s">
        <v>184</v>
      </c>
      <c r="U2" s="176">
        <f>SUM(U10:U301)</f>
        <v>0</v>
      </c>
      <c r="V2" s="82"/>
      <c r="W2" s="17"/>
      <c r="X2" s="17"/>
    </row>
    <row r="3" spans="1:24" ht="15.75" x14ac:dyDescent="0.25">
      <c r="A3" s="74" t="s">
        <v>7</v>
      </c>
      <c r="B3" s="207" t="s">
        <v>163</v>
      </c>
      <c r="C3" s="207"/>
      <c r="D3" s="207"/>
      <c r="E3" s="207"/>
      <c r="F3" s="207"/>
      <c r="G3" s="207"/>
      <c r="H3" s="13" t="s">
        <v>14</v>
      </c>
      <c r="I3" s="92"/>
      <c r="J3" s="84" t="s">
        <v>0</v>
      </c>
      <c r="K3" s="138"/>
      <c r="L3" s="218"/>
      <c r="M3" s="177"/>
      <c r="N3" s="71"/>
      <c r="O3" s="71"/>
      <c r="P3" s="178"/>
      <c r="Q3" s="178"/>
      <c r="R3" s="164"/>
      <c r="S3" s="179"/>
      <c r="T3" s="180" t="s">
        <v>171</v>
      </c>
      <c r="U3" s="181">
        <f>SUM(P10:P301)</f>
        <v>0</v>
      </c>
      <c r="V3" s="82"/>
      <c r="W3" s="72"/>
      <c r="X3" s="9"/>
    </row>
    <row r="4" spans="1:24" x14ac:dyDescent="0.25">
      <c r="A4" s="74" t="s">
        <v>15</v>
      </c>
      <c r="B4" s="208"/>
      <c r="C4" s="208"/>
      <c r="D4" s="208"/>
      <c r="E4" s="6"/>
      <c r="F4" s="6"/>
      <c r="G4" s="1"/>
      <c r="H4" s="13" t="s">
        <v>12</v>
      </c>
      <c r="I4" s="16"/>
      <c r="J4" s="84" t="s">
        <v>1</v>
      </c>
      <c r="K4" s="138"/>
      <c r="L4" s="218"/>
      <c r="M4" s="177"/>
      <c r="N4" s="71"/>
      <c r="O4" s="71"/>
      <c r="P4" s="178"/>
      <c r="Q4" s="178"/>
      <c r="R4" s="178"/>
      <c r="S4" s="182"/>
      <c r="T4" s="183" t="s">
        <v>185</v>
      </c>
      <c r="U4" s="184">
        <f>SUM(N10:N301)</f>
        <v>0</v>
      </c>
      <c r="V4" s="82"/>
      <c r="W4" s="72"/>
      <c r="X4" s="73"/>
    </row>
    <row r="5" spans="1:24" x14ac:dyDescent="0.25">
      <c r="A5" s="75" t="s">
        <v>146</v>
      </c>
      <c r="B5" s="6"/>
      <c r="C5" s="11" t="s">
        <v>17</v>
      </c>
      <c r="D5" s="11" t="s">
        <v>16</v>
      </c>
      <c r="E5" s="6"/>
      <c r="F5" s="6"/>
      <c r="G5" s="7"/>
      <c r="H5" s="8"/>
      <c r="I5" s="8"/>
      <c r="J5" s="84" t="s">
        <v>2</v>
      </c>
      <c r="K5" s="138"/>
      <c r="L5" s="218"/>
      <c r="M5" s="192"/>
      <c r="N5" s="165"/>
      <c r="O5" s="165"/>
      <c r="P5" s="166"/>
      <c r="Q5" s="166"/>
      <c r="R5" s="166"/>
      <c r="S5" s="167"/>
      <c r="T5" s="168" t="s">
        <v>172</v>
      </c>
      <c r="U5" s="185">
        <f>SUM(O10:O301)</f>
        <v>0</v>
      </c>
      <c r="V5" s="82"/>
      <c r="W5" s="72"/>
      <c r="X5" s="73"/>
    </row>
    <row r="6" spans="1:24" ht="15.75" thickBot="1" x14ac:dyDescent="0.3">
      <c r="A6" s="127">
        <f>COUNTA(A10:A301)</f>
        <v>0</v>
      </c>
      <c r="B6" s="128" t="s">
        <v>8</v>
      </c>
      <c r="C6" s="129">
        <f>SUM(C10:C301)</f>
        <v>0</v>
      </c>
      <c r="D6" s="129">
        <f>SUM(D10:D301)</f>
        <v>0</v>
      </c>
      <c r="E6" s="130"/>
      <c r="F6" s="130"/>
      <c r="G6" s="131"/>
      <c r="H6" s="131"/>
      <c r="I6" s="131"/>
      <c r="J6" s="132" t="s">
        <v>4</v>
      </c>
      <c r="K6" s="139"/>
      <c r="L6" s="219"/>
      <c r="M6" s="186"/>
      <c r="N6" s="130"/>
      <c r="O6" s="130"/>
      <c r="P6" s="131"/>
      <c r="Q6" s="187"/>
      <c r="R6" s="188"/>
      <c r="S6" s="189"/>
      <c r="T6" s="190" t="s">
        <v>170</v>
      </c>
      <c r="U6" s="191">
        <f>U2+U1</f>
        <v>0</v>
      </c>
      <c r="V6" s="82"/>
      <c r="W6" s="72"/>
      <c r="X6" s="73"/>
    </row>
    <row r="7" spans="1:24" ht="52.5" customHeight="1" thickBot="1" x14ac:dyDescent="0.3">
      <c r="A7" s="155"/>
      <c r="B7" s="156"/>
      <c r="C7" s="157"/>
      <c r="D7" s="157"/>
      <c r="E7" s="158"/>
      <c r="F7" s="158"/>
      <c r="G7" s="196"/>
      <c r="H7" s="197"/>
      <c r="I7" s="197"/>
      <c r="J7" s="197"/>
      <c r="K7" s="197"/>
      <c r="L7" s="198"/>
      <c r="M7" s="212" t="s">
        <v>182</v>
      </c>
      <c r="N7" s="213"/>
      <c r="O7" s="159" t="s">
        <v>169</v>
      </c>
      <c r="P7" s="160" t="s">
        <v>181</v>
      </c>
      <c r="Q7" s="193" t="s">
        <v>180</v>
      </c>
      <c r="R7" s="194"/>
      <c r="S7" s="195"/>
      <c r="T7" s="161"/>
      <c r="U7" s="162"/>
      <c r="V7" s="82"/>
      <c r="W7" s="72"/>
      <c r="X7" s="73"/>
    </row>
    <row r="8" spans="1:24" x14ac:dyDescent="0.25">
      <c r="A8" s="220" t="s">
        <v>160</v>
      </c>
      <c r="B8" s="221"/>
      <c r="C8" s="221"/>
      <c r="D8" s="221"/>
      <c r="E8" s="221"/>
      <c r="F8" s="222"/>
      <c r="G8" s="223" t="s">
        <v>144</v>
      </c>
      <c r="H8" s="224"/>
      <c r="I8" s="224"/>
      <c r="J8" s="224"/>
      <c r="K8" s="224"/>
      <c r="L8" s="225"/>
      <c r="M8" s="214" t="s">
        <v>147</v>
      </c>
      <c r="N8" s="215"/>
      <c r="O8" s="215"/>
      <c r="P8" s="216"/>
      <c r="Q8" s="117"/>
      <c r="R8" s="118" t="s">
        <v>156</v>
      </c>
      <c r="S8" s="120"/>
      <c r="T8" s="134" t="s">
        <v>158</v>
      </c>
      <c r="U8" s="135" t="s">
        <v>159</v>
      </c>
      <c r="V8" s="93"/>
      <c r="W8" s="72"/>
      <c r="X8" s="72"/>
    </row>
    <row r="9" spans="1:24" s="2" customFormat="1" ht="90" x14ac:dyDescent="0.25">
      <c r="A9" s="99" t="s">
        <v>5</v>
      </c>
      <c r="B9" s="100" t="s">
        <v>6</v>
      </c>
      <c r="C9" s="101" t="s">
        <v>17</v>
      </c>
      <c r="D9" s="101" t="s">
        <v>16</v>
      </c>
      <c r="E9" s="100" t="s">
        <v>3</v>
      </c>
      <c r="F9" s="69" t="s">
        <v>161</v>
      </c>
      <c r="G9" s="76" t="s">
        <v>150</v>
      </c>
      <c r="H9" s="77" t="s">
        <v>151</v>
      </c>
      <c r="I9" s="77" t="s">
        <v>152</v>
      </c>
      <c r="J9" s="77" t="s">
        <v>153</v>
      </c>
      <c r="K9" s="77" t="s">
        <v>124</v>
      </c>
      <c r="L9" s="78" t="s">
        <v>162</v>
      </c>
      <c r="M9" s="96" t="s">
        <v>176</v>
      </c>
      <c r="N9" s="97" t="s">
        <v>177</v>
      </c>
      <c r="O9" s="97" t="s">
        <v>148</v>
      </c>
      <c r="P9" s="98" t="s">
        <v>168</v>
      </c>
      <c r="Q9" s="116" t="s">
        <v>149</v>
      </c>
      <c r="R9" s="116" t="s">
        <v>178</v>
      </c>
      <c r="S9" s="119" t="s">
        <v>155</v>
      </c>
      <c r="T9" s="121" t="s">
        <v>157</v>
      </c>
      <c r="U9" s="122" t="s">
        <v>179</v>
      </c>
      <c r="V9" s="94"/>
      <c r="W9" s="3" t="s">
        <v>48</v>
      </c>
      <c r="X9" s="14" t="s">
        <v>49</v>
      </c>
    </row>
    <row r="10" spans="1:24" x14ac:dyDescent="0.25">
      <c r="A10" s="102"/>
      <c r="B10" s="18"/>
      <c r="C10" s="103"/>
      <c r="D10" s="103"/>
      <c r="E10" s="18"/>
      <c r="F10" s="136"/>
      <c r="G10" s="79" t="str">
        <f>IF(ISBLANK(E10),"",VLOOKUP(W10,GroupRateTable!A:C,2,FALSE))</f>
        <v/>
      </c>
      <c r="H10" s="80" t="str">
        <f>IF(ISBLANK(E10),"",(G10/2))</f>
        <v/>
      </c>
      <c r="I10" s="80" t="str">
        <f>IF(ISBLANK(E10),"",(G10*C10))</f>
        <v/>
      </c>
      <c r="J10" s="80" t="str">
        <f>IF(ISBLANK(E10),"",(H10*D10))</f>
        <v/>
      </c>
      <c r="K10" s="80" t="str">
        <f>IF(ISBLANK(E10),"",(I10+J10))</f>
        <v/>
      </c>
      <c r="L10" s="81" t="str">
        <f>IF(ISBLANK(F10),"",K10-(K10*F10))</f>
        <v/>
      </c>
      <c r="M10" s="79" t="str">
        <f>IF(ISBLANK(E10),"",VLOOKUP(W10,GroupRateTable!A:C,3,FALSE))</f>
        <v/>
      </c>
      <c r="N10" s="80" t="str">
        <f t="shared" ref="N10:N73" si="0">IF(ISBLANK(E10),"",((M10-G10)*C10)+(((M10-G10)/2)*D10))</f>
        <v/>
      </c>
      <c r="O10" s="80" t="str">
        <f>IF(ISBLANK(E10),"",(VLOOKUP(X10,GroupRateTable!A:C,3,FALSE)*C10)+((VLOOKUP(X10,GroupRateTable!A:C,3,FALSE)/2*D10)))</f>
        <v/>
      </c>
      <c r="P10" s="81" t="str">
        <f t="shared" ref="P10:P73" si="1">IF(ISBLANK(E10),"",N10+O10)</f>
        <v/>
      </c>
      <c r="Q10" s="80" t="str">
        <f t="shared" ref="Q10:Q73" si="2">IF(ISBLANK(E10),"",(C10*IF(E10="Infant",$K$3,IF(E10="Toddler",$K$4,IF(E10="Preschool",$K$5,IF(E10="School",$K$6,"")))))+(D10*IF(E10="Infant",$K$3,IF(E10="Toddler",$K$4,IF(E10="Preschool",$K$5,IF(E10="School",$K$6,""))))/2))</f>
        <v/>
      </c>
      <c r="R10" s="80" t="str">
        <f t="shared" ref="R10:R73" si="3">IF(ISBLANK(E10),"",N10+K10)</f>
        <v/>
      </c>
      <c r="S10" s="81" t="str">
        <f>IF(ISBLANK(E10),"",IF(R10&gt;Q10,0,Q10-R10))</f>
        <v/>
      </c>
      <c r="T10" s="123" t="str">
        <f t="shared" ref="T10:T17" si="4">IF(ISBLANK(E10),"",S10+L10)</f>
        <v/>
      </c>
      <c r="U10" s="124" t="str">
        <f t="shared" ref="U10:U73" si="5">IF(ISBLANK(E10),"",K10-L10+N10+O10)</f>
        <v/>
      </c>
      <c r="V10" s="95"/>
      <c r="W10" s="15" t="str">
        <f t="shared" ref="W10:W73" si="6">IF(ISBLANK(E10),"",CONCATENATE($B$4,",",E10))</f>
        <v/>
      </c>
      <c r="X10" s="15" t="str">
        <f t="shared" ref="X10:X73" si="7">IF(ISBLANK(E10),"",CONCATENATE($B$4,",",E10,",",$I$4))</f>
        <v/>
      </c>
    </row>
    <row r="11" spans="1:24" x14ac:dyDescent="0.25">
      <c r="A11" s="102"/>
      <c r="B11" s="18"/>
      <c r="C11" s="103"/>
      <c r="D11" s="103"/>
      <c r="E11" s="18"/>
      <c r="F11" s="136"/>
      <c r="G11" s="79" t="str">
        <f>IF(ISBLANK(E11),"",VLOOKUP(W11,GroupRateTable!A:C,2,FALSE))</f>
        <v/>
      </c>
      <c r="H11" s="80" t="str">
        <f t="shared" ref="H11:H74" si="8">IF(ISBLANK(E11),"",(G11/2))</f>
        <v/>
      </c>
      <c r="I11" s="80" t="str">
        <f t="shared" ref="I11:I74" si="9">IF(ISBLANK(E11),"",(G11*C11))</f>
        <v/>
      </c>
      <c r="J11" s="80" t="str">
        <f t="shared" ref="J11:J74" si="10">IF(ISBLANK(E11),"",(H11*D11))</f>
        <v/>
      </c>
      <c r="K11" s="80" t="str">
        <f t="shared" ref="K11:K59" si="11">IF(ISBLANK(E11),"",(I11+J11))</f>
        <v/>
      </c>
      <c r="L11" s="81" t="str">
        <f t="shared" ref="L11:L74" si="12">IF(ISBLANK(F11),"",K11-(K11*F11))</f>
        <v/>
      </c>
      <c r="M11" s="79" t="str">
        <f>IF(ISBLANK(E11),"",VLOOKUP(W11,GroupRateTable!A:C,3,FALSE))</f>
        <v/>
      </c>
      <c r="N11" s="80" t="str">
        <f t="shared" si="0"/>
        <v/>
      </c>
      <c r="O11" s="80" t="str">
        <f>IF(ISBLANK(E11),"",(VLOOKUP(X11,GroupRateTable!A:C,3,FALSE)*C11)+((VLOOKUP(X11,GroupRateTable!A:C,3,FALSE)/2*D11)))</f>
        <v/>
      </c>
      <c r="P11" s="81" t="str">
        <f t="shared" si="1"/>
        <v/>
      </c>
      <c r="Q11" s="80" t="str">
        <f t="shared" si="2"/>
        <v/>
      </c>
      <c r="R11" s="80" t="str">
        <f>IF(ISBLANK(E11),"",N11+K11)</f>
        <v/>
      </c>
      <c r="S11" s="81" t="str">
        <f t="shared" ref="S11:S74" si="13">IF(ISBLANK(E11),"",IF(R11&gt;Q11,0,Q11-R11))</f>
        <v/>
      </c>
      <c r="T11" s="123" t="str">
        <f t="shared" si="4"/>
        <v/>
      </c>
      <c r="U11" s="124" t="str">
        <f t="shared" si="5"/>
        <v/>
      </c>
      <c r="V11" s="95"/>
      <c r="W11" s="15" t="str">
        <f t="shared" si="6"/>
        <v/>
      </c>
      <c r="X11" s="15" t="str">
        <f t="shared" si="7"/>
        <v/>
      </c>
    </row>
    <row r="12" spans="1:24" x14ac:dyDescent="0.25">
      <c r="A12" s="102"/>
      <c r="B12" s="18"/>
      <c r="C12" s="103"/>
      <c r="D12" s="103"/>
      <c r="E12" s="18"/>
      <c r="F12" s="136"/>
      <c r="G12" s="79" t="str">
        <f>IF(ISBLANK(E12),"",VLOOKUP(W12,GroupRateTable!A:C,2,FALSE))</f>
        <v/>
      </c>
      <c r="H12" s="80" t="str">
        <f t="shared" si="8"/>
        <v/>
      </c>
      <c r="I12" s="80" t="str">
        <f t="shared" si="9"/>
        <v/>
      </c>
      <c r="J12" s="80" t="str">
        <f t="shared" si="10"/>
        <v/>
      </c>
      <c r="K12" s="80" t="str">
        <f t="shared" si="11"/>
        <v/>
      </c>
      <c r="L12" s="81" t="str">
        <f t="shared" si="12"/>
        <v/>
      </c>
      <c r="M12" s="79" t="str">
        <f>IF(ISBLANK(E12),"",VLOOKUP(W12,GroupRateTable!A:C,3,FALSE))</f>
        <v/>
      </c>
      <c r="N12" s="80" t="str">
        <f t="shared" si="0"/>
        <v/>
      </c>
      <c r="O12" s="80" t="str">
        <f>IF(ISBLANK(E12),"",(VLOOKUP(X12,GroupRateTable!A:C,3,FALSE)*C12)+((VLOOKUP(X12,GroupRateTable!A:C,3,FALSE)/2*D12)))</f>
        <v/>
      </c>
      <c r="P12" s="81" t="str">
        <f t="shared" si="1"/>
        <v/>
      </c>
      <c r="Q12" s="80" t="str">
        <f t="shared" si="2"/>
        <v/>
      </c>
      <c r="R12" s="80" t="str">
        <f t="shared" si="3"/>
        <v/>
      </c>
      <c r="S12" s="81" t="str">
        <f t="shared" si="13"/>
        <v/>
      </c>
      <c r="T12" s="123" t="str">
        <f t="shared" si="4"/>
        <v/>
      </c>
      <c r="U12" s="124" t="str">
        <f t="shared" si="5"/>
        <v/>
      </c>
      <c r="V12" s="95"/>
      <c r="W12" s="15" t="str">
        <f t="shared" si="6"/>
        <v/>
      </c>
      <c r="X12" s="15" t="str">
        <f t="shared" si="7"/>
        <v/>
      </c>
    </row>
    <row r="13" spans="1:24" x14ac:dyDescent="0.25">
      <c r="A13" s="102"/>
      <c r="B13" s="18"/>
      <c r="C13" s="103"/>
      <c r="D13" s="103"/>
      <c r="E13" s="18"/>
      <c r="F13" s="136"/>
      <c r="G13" s="79" t="str">
        <f>IF(ISBLANK(E13),"",VLOOKUP(W13,GroupRateTable!A:C,2,FALSE))</f>
        <v/>
      </c>
      <c r="H13" s="80" t="str">
        <f t="shared" si="8"/>
        <v/>
      </c>
      <c r="I13" s="80" t="str">
        <f t="shared" si="9"/>
        <v/>
      </c>
      <c r="J13" s="80" t="str">
        <f t="shared" si="10"/>
        <v/>
      </c>
      <c r="K13" s="80" t="str">
        <f t="shared" si="11"/>
        <v/>
      </c>
      <c r="L13" s="81" t="str">
        <f t="shared" si="12"/>
        <v/>
      </c>
      <c r="M13" s="79" t="str">
        <f>IF(ISBLANK(E13),"",VLOOKUP(W13,GroupRateTable!A:C,3,FALSE))</f>
        <v/>
      </c>
      <c r="N13" s="80" t="str">
        <f t="shared" si="0"/>
        <v/>
      </c>
      <c r="O13" s="80" t="str">
        <f>IF(ISBLANK(E13),"",(VLOOKUP(X13,GroupRateTable!A:C,3,FALSE)*C13)+((VLOOKUP(X13,GroupRateTable!A:C,3,FALSE)/2*D13)))</f>
        <v/>
      </c>
      <c r="P13" s="81" t="str">
        <f t="shared" si="1"/>
        <v/>
      </c>
      <c r="Q13" s="80" t="str">
        <f t="shared" si="2"/>
        <v/>
      </c>
      <c r="R13" s="80" t="str">
        <f t="shared" si="3"/>
        <v/>
      </c>
      <c r="S13" s="81" t="str">
        <f t="shared" si="13"/>
        <v/>
      </c>
      <c r="T13" s="123" t="str">
        <f t="shared" si="4"/>
        <v/>
      </c>
      <c r="U13" s="124" t="str">
        <f t="shared" si="5"/>
        <v/>
      </c>
      <c r="V13" s="95"/>
      <c r="W13" s="15" t="str">
        <f t="shared" si="6"/>
        <v/>
      </c>
      <c r="X13" s="15" t="str">
        <f t="shared" si="7"/>
        <v/>
      </c>
    </row>
    <row r="14" spans="1:24" x14ac:dyDescent="0.25">
      <c r="A14" s="102"/>
      <c r="B14" s="18"/>
      <c r="C14" s="103"/>
      <c r="D14" s="103"/>
      <c r="E14" s="18"/>
      <c r="F14" s="136"/>
      <c r="G14" s="79" t="str">
        <f>IF(ISBLANK(E14),"",VLOOKUP(W14,GroupRateTable!A:C,2,FALSE))</f>
        <v/>
      </c>
      <c r="H14" s="80" t="str">
        <f t="shared" si="8"/>
        <v/>
      </c>
      <c r="I14" s="80" t="str">
        <f t="shared" si="9"/>
        <v/>
      </c>
      <c r="J14" s="80" t="str">
        <f t="shared" si="10"/>
        <v/>
      </c>
      <c r="K14" s="80" t="str">
        <f t="shared" si="11"/>
        <v/>
      </c>
      <c r="L14" s="81" t="str">
        <f t="shared" si="12"/>
        <v/>
      </c>
      <c r="M14" s="79" t="str">
        <f>IF(ISBLANK(E14),"",VLOOKUP(W14,GroupRateTable!A:C,3,FALSE))</f>
        <v/>
      </c>
      <c r="N14" s="80" t="str">
        <f t="shared" si="0"/>
        <v/>
      </c>
      <c r="O14" s="80" t="str">
        <f>IF(ISBLANK(E14),"",(VLOOKUP(X14,GroupRateTable!A:C,3,FALSE)*C14)+((VLOOKUP(X14,GroupRateTable!A:C,3,FALSE)/2*D14)))</f>
        <v/>
      </c>
      <c r="P14" s="81" t="str">
        <f t="shared" si="1"/>
        <v/>
      </c>
      <c r="Q14" s="80" t="str">
        <f t="shared" si="2"/>
        <v/>
      </c>
      <c r="R14" s="80" t="str">
        <f t="shared" si="3"/>
        <v/>
      </c>
      <c r="S14" s="81" t="str">
        <f t="shared" si="13"/>
        <v/>
      </c>
      <c r="T14" s="123" t="str">
        <f t="shared" si="4"/>
        <v/>
      </c>
      <c r="U14" s="124" t="str">
        <f t="shared" si="5"/>
        <v/>
      </c>
      <c r="V14" s="95"/>
      <c r="W14" s="15" t="str">
        <f t="shared" si="6"/>
        <v/>
      </c>
      <c r="X14" s="15" t="str">
        <f t="shared" si="7"/>
        <v/>
      </c>
    </row>
    <row r="15" spans="1:24" x14ac:dyDescent="0.25">
      <c r="A15" s="102"/>
      <c r="B15" s="18"/>
      <c r="C15" s="103"/>
      <c r="D15" s="103"/>
      <c r="E15" s="18"/>
      <c r="F15" s="136"/>
      <c r="G15" s="79" t="str">
        <f>IF(ISBLANK(E15),"",VLOOKUP(W15,GroupRateTable!A:C,2,FALSE))</f>
        <v/>
      </c>
      <c r="H15" s="80" t="str">
        <f t="shared" si="8"/>
        <v/>
      </c>
      <c r="I15" s="80" t="str">
        <f t="shared" si="9"/>
        <v/>
      </c>
      <c r="J15" s="80" t="str">
        <f t="shared" si="10"/>
        <v/>
      </c>
      <c r="K15" s="80" t="str">
        <f t="shared" si="11"/>
        <v/>
      </c>
      <c r="L15" s="81" t="str">
        <f t="shared" si="12"/>
        <v/>
      </c>
      <c r="M15" s="79" t="str">
        <f>IF(ISBLANK(E15),"",VLOOKUP(W15,GroupRateTable!A:C,3,FALSE))</f>
        <v/>
      </c>
      <c r="N15" s="80" t="str">
        <f t="shared" si="0"/>
        <v/>
      </c>
      <c r="O15" s="80" t="str">
        <f>IF(ISBLANK(E15),"",(VLOOKUP(X15,GroupRateTable!A:C,3,FALSE)*C15)+((VLOOKUP(X15,GroupRateTable!A:C,3,FALSE)/2*D15)))</f>
        <v/>
      </c>
      <c r="P15" s="81" t="str">
        <f t="shared" si="1"/>
        <v/>
      </c>
      <c r="Q15" s="80" t="str">
        <f t="shared" si="2"/>
        <v/>
      </c>
      <c r="R15" s="80" t="str">
        <f t="shared" si="3"/>
        <v/>
      </c>
      <c r="S15" s="81" t="str">
        <f t="shared" si="13"/>
        <v/>
      </c>
      <c r="T15" s="123" t="str">
        <f t="shared" si="4"/>
        <v/>
      </c>
      <c r="U15" s="124" t="str">
        <f t="shared" si="5"/>
        <v/>
      </c>
      <c r="V15" s="95"/>
      <c r="W15" s="15" t="str">
        <f t="shared" si="6"/>
        <v/>
      </c>
      <c r="X15" s="15" t="str">
        <f t="shared" si="7"/>
        <v/>
      </c>
    </row>
    <row r="16" spans="1:24" x14ac:dyDescent="0.25">
      <c r="A16" s="102"/>
      <c r="B16" s="18"/>
      <c r="C16" s="103"/>
      <c r="D16" s="103"/>
      <c r="E16" s="18"/>
      <c r="F16" s="136"/>
      <c r="G16" s="79" t="str">
        <f>IF(ISBLANK(E16),"",VLOOKUP(W16,GroupRateTable!A:C,2,FALSE))</f>
        <v/>
      </c>
      <c r="H16" s="80" t="str">
        <f t="shared" si="8"/>
        <v/>
      </c>
      <c r="I16" s="80" t="str">
        <f t="shared" si="9"/>
        <v/>
      </c>
      <c r="J16" s="80" t="str">
        <f t="shared" si="10"/>
        <v/>
      </c>
      <c r="K16" s="80" t="str">
        <f t="shared" si="11"/>
        <v/>
      </c>
      <c r="L16" s="81" t="str">
        <f t="shared" si="12"/>
        <v/>
      </c>
      <c r="M16" s="79" t="str">
        <f>IF(ISBLANK(E16),"",VLOOKUP(W16,GroupRateTable!A:C,3,FALSE))</f>
        <v/>
      </c>
      <c r="N16" s="80" t="str">
        <f t="shared" si="0"/>
        <v/>
      </c>
      <c r="O16" s="80" t="str">
        <f>IF(ISBLANK(E16),"",(VLOOKUP(X16,GroupRateTable!A:C,3,FALSE)*C16)+((VLOOKUP(X16,GroupRateTable!A:C,3,FALSE)/2*D16)))</f>
        <v/>
      </c>
      <c r="P16" s="81" t="str">
        <f t="shared" si="1"/>
        <v/>
      </c>
      <c r="Q16" s="80" t="str">
        <f t="shared" si="2"/>
        <v/>
      </c>
      <c r="R16" s="80" t="str">
        <f>IF(ISBLANK(E16),"",N16+K16)</f>
        <v/>
      </c>
      <c r="S16" s="81" t="str">
        <f t="shared" si="13"/>
        <v/>
      </c>
      <c r="T16" s="123" t="str">
        <f t="shared" si="4"/>
        <v/>
      </c>
      <c r="U16" s="124" t="str">
        <f t="shared" si="5"/>
        <v/>
      </c>
      <c r="V16" s="95"/>
      <c r="W16" s="15" t="str">
        <f t="shared" si="6"/>
        <v/>
      </c>
      <c r="X16" s="15" t="str">
        <f t="shared" si="7"/>
        <v/>
      </c>
    </row>
    <row r="17" spans="1:24" x14ac:dyDescent="0.25">
      <c r="A17" s="102"/>
      <c r="B17" s="18"/>
      <c r="C17" s="103"/>
      <c r="D17" s="103"/>
      <c r="E17" s="18"/>
      <c r="F17" s="136"/>
      <c r="G17" s="79" t="str">
        <f>IF(ISBLANK(E17),"",VLOOKUP(W17,GroupRateTable!A:C,2,FALSE))</f>
        <v/>
      </c>
      <c r="H17" s="80" t="str">
        <f t="shared" si="8"/>
        <v/>
      </c>
      <c r="I17" s="80" t="str">
        <f t="shared" si="9"/>
        <v/>
      </c>
      <c r="J17" s="80" t="str">
        <f t="shared" si="10"/>
        <v/>
      </c>
      <c r="K17" s="80" t="str">
        <f t="shared" si="11"/>
        <v/>
      </c>
      <c r="L17" s="81" t="str">
        <f t="shared" si="12"/>
        <v/>
      </c>
      <c r="M17" s="79" t="str">
        <f>IF(ISBLANK(E17),"",VLOOKUP(W17,GroupRateTable!A:C,3,FALSE))</f>
        <v/>
      </c>
      <c r="N17" s="80" t="str">
        <f t="shared" si="0"/>
        <v/>
      </c>
      <c r="O17" s="80" t="str">
        <f>IF(ISBLANK(E17),"",(VLOOKUP(X17,GroupRateTable!A:C,3,FALSE)*C17)+((VLOOKUP(X17,GroupRateTable!A:C,3,FALSE)/2*D17)))</f>
        <v/>
      </c>
      <c r="P17" s="81" t="str">
        <f t="shared" si="1"/>
        <v/>
      </c>
      <c r="Q17" s="80" t="str">
        <f t="shared" si="2"/>
        <v/>
      </c>
      <c r="R17" s="80" t="str">
        <f t="shared" si="3"/>
        <v/>
      </c>
      <c r="S17" s="81" t="str">
        <f t="shared" si="13"/>
        <v/>
      </c>
      <c r="T17" s="123" t="str">
        <f t="shared" si="4"/>
        <v/>
      </c>
      <c r="U17" s="124" t="str">
        <f t="shared" si="5"/>
        <v/>
      </c>
      <c r="V17" s="95"/>
      <c r="W17" s="15" t="str">
        <f t="shared" si="6"/>
        <v/>
      </c>
      <c r="X17" s="15" t="str">
        <f t="shared" si="7"/>
        <v/>
      </c>
    </row>
    <row r="18" spans="1:24" x14ac:dyDescent="0.25">
      <c r="A18" s="102"/>
      <c r="B18" s="18"/>
      <c r="C18" s="103"/>
      <c r="D18" s="103"/>
      <c r="E18" s="18"/>
      <c r="F18" s="136"/>
      <c r="G18" s="79" t="str">
        <f>IF(ISBLANK(E18),"",VLOOKUP(W18,GroupRateTable!A:C,2,FALSE))</f>
        <v/>
      </c>
      <c r="H18" s="80" t="str">
        <f t="shared" si="8"/>
        <v/>
      </c>
      <c r="I18" s="80" t="str">
        <f t="shared" si="9"/>
        <v/>
      </c>
      <c r="J18" s="80" t="str">
        <f t="shared" si="10"/>
        <v/>
      </c>
      <c r="K18" s="80" t="str">
        <f t="shared" si="11"/>
        <v/>
      </c>
      <c r="L18" s="81" t="str">
        <f t="shared" si="12"/>
        <v/>
      </c>
      <c r="M18" s="79" t="str">
        <f>IF(ISBLANK(E18),"",VLOOKUP(W18,GroupRateTable!A:C,3,FALSE))</f>
        <v/>
      </c>
      <c r="N18" s="80" t="str">
        <f t="shared" si="0"/>
        <v/>
      </c>
      <c r="O18" s="80" t="str">
        <f>IF(ISBLANK(E18),"",(VLOOKUP(X18,GroupRateTable!A:C,3,FALSE)*C18)+((VLOOKUP(X18,GroupRateTable!A:C,3,FALSE)/2*D18)))</f>
        <v/>
      </c>
      <c r="P18" s="81" t="str">
        <f t="shared" si="1"/>
        <v/>
      </c>
      <c r="Q18" s="80" t="str">
        <f t="shared" si="2"/>
        <v/>
      </c>
      <c r="R18" s="80" t="str">
        <f t="shared" si="3"/>
        <v/>
      </c>
      <c r="S18" s="81" t="str">
        <f t="shared" si="13"/>
        <v/>
      </c>
      <c r="T18" s="123" t="str">
        <f>IF(ISBLANK(E18),"",S18+L18)</f>
        <v/>
      </c>
      <c r="U18" s="124" t="str">
        <f t="shared" si="5"/>
        <v/>
      </c>
      <c r="V18" s="95"/>
      <c r="W18" s="15" t="str">
        <f t="shared" si="6"/>
        <v/>
      </c>
      <c r="X18" s="15" t="str">
        <f t="shared" si="7"/>
        <v/>
      </c>
    </row>
    <row r="19" spans="1:24" x14ac:dyDescent="0.25">
      <c r="A19" s="102"/>
      <c r="B19" s="18"/>
      <c r="C19" s="103"/>
      <c r="D19" s="103"/>
      <c r="E19" s="18"/>
      <c r="F19" s="136"/>
      <c r="G19" s="70" t="str">
        <f>IF(ISBLANK(E19),"",VLOOKUP(W19,GroupRateTable!A:C,2,FALSE))</f>
        <v/>
      </c>
      <c r="H19" s="71" t="str">
        <f t="shared" si="8"/>
        <v/>
      </c>
      <c r="I19" s="71" t="str">
        <f t="shared" si="9"/>
        <v/>
      </c>
      <c r="J19" s="71" t="str">
        <f t="shared" si="10"/>
        <v/>
      </c>
      <c r="K19" s="71" t="str">
        <f t="shared" si="11"/>
        <v/>
      </c>
      <c r="L19" s="81" t="str">
        <f t="shared" si="12"/>
        <v/>
      </c>
      <c r="M19" s="79" t="str">
        <f>IF(ISBLANK(E19),"",VLOOKUP(W19,GroupRateTable!A:C,3,FALSE))</f>
        <v/>
      </c>
      <c r="N19" s="80" t="str">
        <f t="shared" si="0"/>
        <v/>
      </c>
      <c r="O19" s="80" t="str">
        <f>IF(ISBLANK(E19),"",(VLOOKUP(X19,GroupRateTable!A:C,3,FALSE)*C19)+((VLOOKUP(X19,GroupRateTable!A:C,3,FALSE)/2*D19)))</f>
        <v/>
      </c>
      <c r="P19" s="81" t="str">
        <f t="shared" si="1"/>
        <v/>
      </c>
      <c r="Q19" s="80" t="str">
        <f t="shared" si="2"/>
        <v/>
      </c>
      <c r="R19" s="80" t="str">
        <f t="shared" si="3"/>
        <v/>
      </c>
      <c r="S19" s="81" t="str">
        <f t="shared" si="13"/>
        <v/>
      </c>
      <c r="T19" s="123" t="str">
        <f t="shared" ref="T19:T82" si="14">IF(ISBLANK(E19),"",S19+L19)</f>
        <v/>
      </c>
      <c r="U19" s="124" t="str">
        <f t="shared" si="5"/>
        <v/>
      </c>
      <c r="V19" s="95"/>
      <c r="W19" s="15" t="str">
        <f t="shared" si="6"/>
        <v/>
      </c>
      <c r="X19" s="15" t="str">
        <f t="shared" si="7"/>
        <v/>
      </c>
    </row>
    <row r="20" spans="1:24" x14ac:dyDescent="0.25">
      <c r="A20" s="102"/>
      <c r="B20" s="18"/>
      <c r="C20" s="103"/>
      <c r="D20" s="103"/>
      <c r="E20" s="18"/>
      <c r="F20" s="136"/>
      <c r="G20" s="70" t="str">
        <f>IF(ISBLANK(E20),"",VLOOKUP(W20,GroupRateTable!A:C,2,FALSE))</f>
        <v/>
      </c>
      <c r="H20" s="71" t="str">
        <f t="shared" si="8"/>
        <v/>
      </c>
      <c r="I20" s="71" t="str">
        <f t="shared" si="9"/>
        <v/>
      </c>
      <c r="J20" s="71" t="str">
        <f t="shared" si="10"/>
        <v/>
      </c>
      <c r="K20" s="71" t="str">
        <f t="shared" si="11"/>
        <v/>
      </c>
      <c r="L20" s="81" t="str">
        <f t="shared" si="12"/>
        <v/>
      </c>
      <c r="M20" s="79" t="str">
        <f>IF(ISBLANK(E20),"",VLOOKUP(W20,GroupRateTable!A:C,3,FALSE))</f>
        <v/>
      </c>
      <c r="N20" s="80" t="str">
        <f t="shared" si="0"/>
        <v/>
      </c>
      <c r="O20" s="80" t="str">
        <f>IF(ISBLANK(E20),"",(VLOOKUP(X20,GroupRateTable!A:C,3,FALSE)*C20)+((VLOOKUP(X20,GroupRateTable!A:C,3,FALSE)/2*D20)))</f>
        <v/>
      </c>
      <c r="P20" s="81" t="str">
        <f t="shared" si="1"/>
        <v/>
      </c>
      <c r="Q20" s="80" t="str">
        <f t="shared" si="2"/>
        <v/>
      </c>
      <c r="R20" s="80" t="str">
        <f t="shared" si="3"/>
        <v/>
      </c>
      <c r="S20" s="81" t="str">
        <f t="shared" si="13"/>
        <v/>
      </c>
      <c r="T20" s="123" t="str">
        <f t="shared" si="14"/>
        <v/>
      </c>
      <c r="U20" s="124" t="str">
        <f t="shared" si="5"/>
        <v/>
      </c>
      <c r="V20" s="95"/>
      <c r="W20" s="15" t="str">
        <f t="shared" si="6"/>
        <v/>
      </c>
      <c r="X20" s="15" t="str">
        <f t="shared" si="7"/>
        <v/>
      </c>
    </row>
    <row r="21" spans="1:24" x14ac:dyDescent="0.25">
      <c r="A21" s="102"/>
      <c r="B21" s="18"/>
      <c r="C21" s="103"/>
      <c r="D21" s="103"/>
      <c r="E21" s="18"/>
      <c r="F21" s="136"/>
      <c r="G21" s="70" t="str">
        <f>IF(ISBLANK(E21),"",VLOOKUP(W21,GroupRateTable!A:C,2,FALSE))</f>
        <v/>
      </c>
      <c r="H21" s="71" t="str">
        <f t="shared" si="8"/>
        <v/>
      </c>
      <c r="I21" s="71" t="str">
        <f t="shared" si="9"/>
        <v/>
      </c>
      <c r="J21" s="71" t="str">
        <f t="shared" si="10"/>
        <v/>
      </c>
      <c r="K21" s="71" t="str">
        <f t="shared" si="11"/>
        <v/>
      </c>
      <c r="L21" s="81" t="str">
        <f t="shared" si="12"/>
        <v/>
      </c>
      <c r="M21" s="79" t="str">
        <f>IF(ISBLANK(E21),"",VLOOKUP(W21,GroupRateTable!A:C,3,FALSE))</f>
        <v/>
      </c>
      <c r="N21" s="80" t="str">
        <f t="shared" si="0"/>
        <v/>
      </c>
      <c r="O21" s="80" t="str">
        <f>IF(ISBLANK(E21),"",(VLOOKUP(X21,GroupRateTable!A:C,3,FALSE)*C21)+((VLOOKUP(X21,GroupRateTable!A:C,3,FALSE)/2*D21)))</f>
        <v/>
      </c>
      <c r="P21" s="81" t="str">
        <f t="shared" si="1"/>
        <v/>
      </c>
      <c r="Q21" s="80" t="str">
        <f t="shared" si="2"/>
        <v/>
      </c>
      <c r="R21" s="80" t="str">
        <f t="shared" si="3"/>
        <v/>
      </c>
      <c r="S21" s="81" t="str">
        <f t="shared" si="13"/>
        <v/>
      </c>
      <c r="T21" s="123" t="str">
        <f t="shared" si="14"/>
        <v/>
      </c>
      <c r="U21" s="124" t="str">
        <f t="shared" si="5"/>
        <v/>
      </c>
      <c r="V21" s="95"/>
      <c r="W21" s="15" t="str">
        <f t="shared" si="6"/>
        <v/>
      </c>
      <c r="X21" s="15" t="str">
        <f t="shared" si="7"/>
        <v/>
      </c>
    </row>
    <row r="22" spans="1:24" x14ac:dyDescent="0.25">
      <c r="A22" s="102"/>
      <c r="B22" s="18"/>
      <c r="C22" s="103"/>
      <c r="D22" s="103"/>
      <c r="E22" s="18"/>
      <c r="F22" s="136"/>
      <c r="G22" s="70" t="str">
        <f>IF(ISBLANK(E22),"",VLOOKUP(W22,GroupRateTable!A:C,2,FALSE))</f>
        <v/>
      </c>
      <c r="H22" s="71" t="str">
        <f t="shared" si="8"/>
        <v/>
      </c>
      <c r="I22" s="71" t="str">
        <f t="shared" si="9"/>
        <v/>
      </c>
      <c r="J22" s="71" t="str">
        <f t="shared" si="10"/>
        <v/>
      </c>
      <c r="K22" s="71" t="str">
        <f t="shared" si="11"/>
        <v/>
      </c>
      <c r="L22" s="81" t="str">
        <f t="shared" si="12"/>
        <v/>
      </c>
      <c r="M22" s="79" t="str">
        <f>IF(ISBLANK(E22),"",VLOOKUP(W22,GroupRateTable!A:C,3,FALSE))</f>
        <v/>
      </c>
      <c r="N22" s="80" t="str">
        <f t="shared" si="0"/>
        <v/>
      </c>
      <c r="O22" s="80" t="str">
        <f>IF(ISBLANK(E22),"",(VLOOKUP(X22,GroupRateTable!A:C,3,FALSE)*C22)+((VLOOKUP(X22,GroupRateTable!A:C,3,FALSE)/2*D22)))</f>
        <v/>
      </c>
      <c r="P22" s="81" t="str">
        <f t="shared" si="1"/>
        <v/>
      </c>
      <c r="Q22" s="80" t="str">
        <f t="shared" si="2"/>
        <v/>
      </c>
      <c r="R22" s="80" t="str">
        <f t="shared" si="3"/>
        <v/>
      </c>
      <c r="S22" s="81" t="str">
        <f t="shared" si="13"/>
        <v/>
      </c>
      <c r="T22" s="123" t="str">
        <f t="shared" si="14"/>
        <v/>
      </c>
      <c r="U22" s="124" t="str">
        <f t="shared" si="5"/>
        <v/>
      </c>
      <c r="V22" s="95"/>
      <c r="W22" s="15" t="str">
        <f t="shared" si="6"/>
        <v/>
      </c>
      <c r="X22" s="15" t="str">
        <f t="shared" si="7"/>
        <v/>
      </c>
    </row>
    <row r="23" spans="1:24" x14ac:dyDescent="0.25">
      <c r="A23" s="102"/>
      <c r="B23" s="18"/>
      <c r="C23" s="103"/>
      <c r="D23" s="103"/>
      <c r="E23" s="18"/>
      <c r="F23" s="136"/>
      <c r="G23" s="70" t="str">
        <f>IF(ISBLANK(E23),"",VLOOKUP(W23,GroupRateTable!A:C,2,FALSE))</f>
        <v/>
      </c>
      <c r="H23" s="71" t="str">
        <f t="shared" si="8"/>
        <v/>
      </c>
      <c r="I23" s="71" t="str">
        <f t="shared" si="9"/>
        <v/>
      </c>
      <c r="J23" s="71" t="str">
        <f t="shared" si="10"/>
        <v/>
      </c>
      <c r="K23" s="71" t="str">
        <f t="shared" si="11"/>
        <v/>
      </c>
      <c r="L23" s="81" t="str">
        <f t="shared" si="12"/>
        <v/>
      </c>
      <c r="M23" s="79" t="str">
        <f>IF(ISBLANK(E23),"",VLOOKUP(W23,GroupRateTable!A:C,3,FALSE))</f>
        <v/>
      </c>
      <c r="N23" s="80" t="str">
        <f t="shared" si="0"/>
        <v/>
      </c>
      <c r="O23" s="80" t="str">
        <f>IF(ISBLANK(E23),"",(VLOOKUP(X23,GroupRateTable!A:C,3,FALSE)*C23)+((VLOOKUP(X23,GroupRateTable!A:C,3,FALSE)/2*D23)))</f>
        <v/>
      </c>
      <c r="P23" s="81" t="str">
        <f t="shared" si="1"/>
        <v/>
      </c>
      <c r="Q23" s="80" t="str">
        <f t="shared" si="2"/>
        <v/>
      </c>
      <c r="R23" s="80" t="str">
        <f t="shared" si="3"/>
        <v/>
      </c>
      <c r="S23" s="81" t="str">
        <f t="shared" si="13"/>
        <v/>
      </c>
      <c r="T23" s="123" t="str">
        <f t="shared" si="14"/>
        <v/>
      </c>
      <c r="U23" s="124" t="str">
        <f t="shared" si="5"/>
        <v/>
      </c>
      <c r="V23" s="95"/>
      <c r="W23" s="15" t="str">
        <f t="shared" si="6"/>
        <v/>
      </c>
      <c r="X23" s="15" t="str">
        <f t="shared" si="7"/>
        <v/>
      </c>
    </row>
    <row r="24" spans="1:24" x14ac:dyDescent="0.25">
      <c r="A24" s="102"/>
      <c r="B24" s="18"/>
      <c r="C24" s="103"/>
      <c r="D24" s="103"/>
      <c r="E24" s="18"/>
      <c r="F24" s="136"/>
      <c r="G24" s="70" t="str">
        <f>IF(ISBLANK(E24),"",VLOOKUP(W24,GroupRateTable!A:C,2,FALSE))</f>
        <v/>
      </c>
      <c r="H24" s="71" t="str">
        <f t="shared" si="8"/>
        <v/>
      </c>
      <c r="I24" s="71" t="str">
        <f t="shared" si="9"/>
        <v/>
      </c>
      <c r="J24" s="71" t="str">
        <f t="shared" si="10"/>
        <v/>
      </c>
      <c r="K24" s="71" t="str">
        <f t="shared" si="11"/>
        <v/>
      </c>
      <c r="L24" s="81" t="str">
        <f t="shared" si="12"/>
        <v/>
      </c>
      <c r="M24" s="79" t="str">
        <f>IF(ISBLANK(E24),"",VLOOKUP(W24,GroupRateTable!A:C,3,FALSE))</f>
        <v/>
      </c>
      <c r="N24" s="80" t="str">
        <f t="shared" si="0"/>
        <v/>
      </c>
      <c r="O24" s="80" t="str">
        <f>IF(ISBLANK(E24),"",(VLOOKUP(X24,GroupRateTable!A:C,3,FALSE)*C24)+((VLOOKUP(X24,GroupRateTable!A:C,3,FALSE)/2*D24)))</f>
        <v/>
      </c>
      <c r="P24" s="81" t="str">
        <f t="shared" si="1"/>
        <v/>
      </c>
      <c r="Q24" s="80" t="str">
        <f t="shared" si="2"/>
        <v/>
      </c>
      <c r="R24" s="80" t="str">
        <f t="shared" si="3"/>
        <v/>
      </c>
      <c r="S24" s="81" t="str">
        <f t="shared" si="13"/>
        <v/>
      </c>
      <c r="T24" s="123" t="str">
        <f t="shared" si="14"/>
        <v/>
      </c>
      <c r="U24" s="124" t="str">
        <f t="shared" si="5"/>
        <v/>
      </c>
      <c r="V24" s="95"/>
      <c r="W24" s="15" t="str">
        <f t="shared" si="6"/>
        <v/>
      </c>
      <c r="X24" s="15" t="str">
        <f t="shared" si="7"/>
        <v/>
      </c>
    </row>
    <row r="25" spans="1:24" x14ac:dyDescent="0.25">
      <c r="A25" s="102"/>
      <c r="B25" s="18"/>
      <c r="C25" s="103"/>
      <c r="D25" s="103"/>
      <c r="E25" s="18"/>
      <c r="F25" s="136"/>
      <c r="G25" s="70" t="str">
        <f>IF(ISBLANK(E25),"",VLOOKUP(W25,GroupRateTable!A:C,2,FALSE))</f>
        <v/>
      </c>
      <c r="H25" s="71" t="str">
        <f t="shared" si="8"/>
        <v/>
      </c>
      <c r="I25" s="71" t="str">
        <f t="shared" si="9"/>
        <v/>
      </c>
      <c r="J25" s="71" t="str">
        <f t="shared" si="10"/>
        <v/>
      </c>
      <c r="K25" s="71" t="str">
        <f t="shared" si="11"/>
        <v/>
      </c>
      <c r="L25" s="81" t="str">
        <f t="shared" si="12"/>
        <v/>
      </c>
      <c r="M25" s="79" t="str">
        <f>IF(ISBLANK(E25),"",VLOOKUP(W25,GroupRateTable!A:C,3,FALSE))</f>
        <v/>
      </c>
      <c r="N25" s="80" t="str">
        <f t="shared" si="0"/>
        <v/>
      </c>
      <c r="O25" s="80" t="str">
        <f>IF(ISBLANK(E25),"",(VLOOKUP(X25,GroupRateTable!A:C,3,FALSE)*C25)+((VLOOKUP(X25,GroupRateTable!A:C,3,FALSE)/2*D25)))</f>
        <v/>
      </c>
      <c r="P25" s="81" t="str">
        <f t="shared" si="1"/>
        <v/>
      </c>
      <c r="Q25" s="80" t="str">
        <f t="shared" si="2"/>
        <v/>
      </c>
      <c r="R25" s="80" t="str">
        <f t="shared" si="3"/>
        <v/>
      </c>
      <c r="S25" s="81" t="str">
        <f t="shared" si="13"/>
        <v/>
      </c>
      <c r="T25" s="123" t="str">
        <f t="shared" si="14"/>
        <v/>
      </c>
      <c r="U25" s="124" t="str">
        <f t="shared" si="5"/>
        <v/>
      </c>
      <c r="V25" s="95"/>
      <c r="W25" s="15" t="str">
        <f t="shared" si="6"/>
        <v/>
      </c>
      <c r="X25" s="15" t="str">
        <f t="shared" si="7"/>
        <v/>
      </c>
    </row>
    <row r="26" spans="1:24" x14ac:dyDescent="0.25">
      <c r="A26" s="102"/>
      <c r="B26" s="18"/>
      <c r="C26" s="103"/>
      <c r="D26" s="103"/>
      <c r="E26" s="18"/>
      <c r="F26" s="136"/>
      <c r="G26" s="70" t="str">
        <f>IF(ISBLANK(E26),"",VLOOKUP(W26,GroupRateTable!A:C,2,FALSE))</f>
        <v/>
      </c>
      <c r="H26" s="71" t="str">
        <f t="shared" si="8"/>
        <v/>
      </c>
      <c r="I26" s="71" t="str">
        <f t="shared" si="9"/>
        <v/>
      </c>
      <c r="J26" s="71" t="str">
        <f t="shared" si="10"/>
        <v/>
      </c>
      <c r="K26" s="71" t="str">
        <f t="shared" si="11"/>
        <v/>
      </c>
      <c r="L26" s="81" t="str">
        <f t="shared" si="12"/>
        <v/>
      </c>
      <c r="M26" s="79" t="str">
        <f>IF(ISBLANK(E26),"",VLOOKUP(W26,GroupRateTable!A:C,3,FALSE))</f>
        <v/>
      </c>
      <c r="N26" s="80" t="str">
        <f t="shared" si="0"/>
        <v/>
      </c>
      <c r="O26" s="80" t="str">
        <f>IF(ISBLANK(E26),"",(VLOOKUP(X26,GroupRateTable!A:C,3,FALSE)*C26)+((VLOOKUP(X26,GroupRateTable!A:C,3,FALSE)/2*D26)))</f>
        <v/>
      </c>
      <c r="P26" s="81" t="str">
        <f t="shared" si="1"/>
        <v/>
      </c>
      <c r="Q26" s="80" t="str">
        <f t="shared" si="2"/>
        <v/>
      </c>
      <c r="R26" s="80" t="str">
        <f t="shared" si="3"/>
        <v/>
      </c>
      <c r="S26" s="81" t="str">
        <f t="shared" si="13"/>
        <v/>
      </c>
      <c r="T26" s="123" t="str">
        <f t="shared" si="14"/>
        <v/>
      </c>
      <c r="U26" s="124" t="str">
        <f t="shared" si="5"/>
        <v/>
      </c>
      <c r="V26" s="95"/>
      <c r="W26" s="15" t="str">
        <f t="shared" si="6"/>
        <v/>
      </c>
      <c r="X26" s="15" t="str">
        <f t="shared" si="7"/>
        <v/>
      </c>
    </row>
    <row r="27" spans="1:24" x14ac:dyDescent="0.25">
      <c r="A27" s="102"/>
      <c r="B27" s="18"/>
      <c r="C27" s="103"/>
      <c r="D27" s="103"/>
      <c r="E27" s="18"/>
      <c r="F27" s="136"/>
      <c r="G27" s="70" t="str">
        <f>IF(ISBLANK(E27),"",VLOOKUP(W27,GroupRateTable!A:C,2,FALSE))</f>
        <v/>
      </c>
      <c r="H27" s="71" t="str">
        <f t="shared" si="8"/>
        <v/>
      </c>
      <c r="I27" s="71" t="str">
        <f t="shared" si="9"/>
        <v/>
      </c>
      <c r="J27" s="71" t="str">
        <f t="shared" si="10"/>
        <v/>
      </c>
      <c r="K27" s="71" t="str">
        <f t="shared" si="11"/>
        <v/>
      </c>
      <c r="L27" s="81" t="str">
        <f t="shared" si="12"/>
        <v/>
      </c>
      <c r="M27" s="79" t="str">
        <f>IF(ISBLANK(E27),"",VLOOKUP(W27,GroupRateTable!A:C,3,FALSE))</f>
        <v/>
      </c>
      <c r="N27" s="80" t="str">
        <f t="shared" si="0"/>
        <v/>
      </c>
      <c r="O27" s="80" t="str">
        <f>IF(ISBLANK(E27),"",(VLOOKUP(X27,GroupRateTable!A:C,3,FALSE)*C27)+((VLOOKUP(X27,GroupRateTable!A:C,3,FALSE)/2*D27)))</f>
        <v/>
      </c>
      <c r="P27" s="81" t="str">
        <f t="shared" si="1"/>
        <v/>
      </c>
      <c r="Q27" s="80" t="str">
        <f t="shared" si="2"/>
        <v/>
      </c>
      <c r="R27" s="80" t="str">
        <f t="shared" si="3"/>
        <v/>
      </c>
      <c r="S27" s="81" t="str">
        <f t="shared" si="13"/>
        <v/>
      </c>
      <c r="T27" s="123" t="str">
        <f t="shared" si="14"/>
        <v/>
      </c>
      <c r="U27" s="124" t="str">
        <f t="shared" si="5"/>
        <v/>
      </c>
      <c r="V27" s="95"/>
      <c r="W27" s="15" t="str">
        <f t="shared" si="6"/>
        <v/>
      </c>
      <c r="X27" s="15" t="str">
        <f t="shared" si="7"/>
        <v/>
      </c>
    </row>
    <row r="28" spans="1:24" x14ac:dyDescent="0.25">
      <c r="A28" s="102"/>
      <c r="B28" s="18"/>
      <c r="C28" s="103"/>
      <c r="D28" s="103"/>
      <c r="E28" s="18"/>
      <c r="F28" s="136"/>
      <c r="G28" s="70" t="str">
        <f>IF(ISBLANK(E28),"",VLOOKUP(W28,GroupRateTable!A:C,2,FALSE))</f>
        <v/>
      </c>
      <c r="H28" s="71" t="str">
        <f t="shared" si="8"/>
        <v/>
      </c>
      <c r="I28" s="71" t="str">
        <f t="shared" si="9"/>
        <v/>
      </c>
      <c r="J28" s="71" t="str">
        <f t="shared" si="10"/>
        <v/>
      </c>
      <c r="K28" s="71" t="str">
        <f t="shared" si="11"/>
        <v/>
      </c>
      <c r="L28" s="81" t="str">
        <f t="shared" si="12"/>
        <v/>
      </c>
      <c r="M28" s="79" t="str">
        <f>IF(ISBLANK(E28),"",VLOOKUP(W28,GroupRateTable!A:C,3,FALSE))</f>
        <v/>
      </c>
      <c r="N28" s="80" t="str">
        <f t="shared" si="0"/>
        <v/>
      </c>
      <c r="O28" s="80" t="str">
        <f>IF(ISBLANK(E28),"",(VLOOKUP(X28,GroupRateTable!A:C,3,FALSE)*C28)+((VLOOKUP(X28,GroupRateTable!A:C,3,FALSE)/2*D28)))</f>
        <v/>
      </c>
      <c r="P28" s="81" t="str">
        <f t="shared" si="1"/>
        <v/>
      </c>
      <c r="Q28" s="80" t="str">
        <f t="shared" si="2"/>
        <v/>
      </c>
      <c r="R28" s="80" t="str">
        <f t="shared" si="3"/>
        <v/>
      </c>
      <c r="S28" s="81" t="str">
        <f t="shared" si="13"/>
        <v/>
      </c>
      <c r="T28" s="123" t="str">
        <f t="shared" si="14"/>
        <v/>
      </c>
      <c r="U28" s="124" t="str">
        <f t="shared" si="5"/>
        <v/>
      </c>
      <c r="V28" s="95"/>
      <c r="W28" s="15" t="str">
        <f t="shared" si="6"/>
        <v/>
      </c>
      <c r="X28" s="15" t="str">
        <f t="shared" si="7"/>
        <v/>
      </c>
    </row>
    <row r="29" spans="1:24" x14ac:dyDescent="0.25">
      <c r="A29" s="102"/>
      <c r="B29" s="18"/>
      <c r="C29" s="103"/>
      <c r="D29" s="103"/>
      <c r="E29" s="18"/>
      <c r="F29" s="136"/>
      <c r="G29" s="70" t="str">
        <f>IF(ISBLANK(E29),"",VLOOKUP(W29,GroupRateTable!A:C,2,FALSE))</f>
        <v/>
      </c>
      <c r="H29" s="71" t="str">
        <f t="shared" si="8"/>
        <v/>
      </c>
      <c r="I29" s="71" t="str">
        <f t="shared" si="9"/>
        <v/>
      </c>
      <c r="J29" s="71" t="str">
        <f t="shared" si="10"/>
        <v/>
      </c>
      <c r="K29" s="71" t="str">
        <f t="shared" si="11"/>
        <v/>
      </c>
      <c r="L29" s="81" t="str">
        <f t="shared" si="12"/>
        <v/>
      </c>
      <c r="M29" s="79" t="str">
        <f>IF(ISBLANK(E29),"",VLOOKUP(W29,GroupRateTable!A:C,3,FALSE))</f>
        <v/>
      </c>
      <c r="N29" s="80" t="str">
        <f t="shared" si="0"/>
        <v/>
      </c>
      <c r="O29" s="80" t="str">
        <f>IF(ISBLANK(E29),"",(VLOOKUP(X29,GroupRateTable!A:C,3,FALSE)*C29)+((VLOOKUP(X29,GroupRateTable!A:C,3,FALSE)/2*D29)))</f>
        <v/>
      </c>
      <c r="P29" s="81" t="str">
        <f t="shared" si="1"/>
        <v/>
      </c>
      <c r="Q29" s="80" t="str">
        <f t="shared" si="2"/>
        <v/>
      </c>
      <c r="R29" s="80" t="str">
        <f t="shared" si="3"/>
        <v/>
      </c>
      <c r="S29" s="81" t="str">
        <f t="shared" si="13"/>
        <v/>
      </c>
      <c r="T29" s="123" t="str">
        <f t="shared" si="14"/>
        <v/>
      </c>
      <c r="U29" s="124" t="str">
        <f t="shared" si="5"/>
        <v/>
      </c>
      <c r="V29" s="95"/>
      <c r="W29" s="15" t="str">
        <f t="shared" si="6"/>
        <v/>
      </c>
      <c r="X29" s="15" t="str">
        <f t="shared" si="7"/>
        <v/>
      </c>
    </row>
    <row r="30" spans="1:24" x14ac:dyDescent="0.25">
      <c r="A30" s="102"/>
      <c r="B30" s="18"/>
      <c r="C30" s="103"/>
      <c r="D30" s="103"/>
      <c r="E30" s="18"/>
      <c r="F30" s="136"/>
      <c r="G30" s="70" t="str">
        <f>IF(ISBLANK(E30),"",VLOOKUP(W30,GroupRateTable!A:C,2,FALSE))</f>
        <v/>
      </c>
      <c r="H30" s="71" t="str">
        <f t="shared" si="8"/>
        <v/>
      </c>
      <c r="I30" s="71" t="str">
        <f t="shared" si="9"/>
        <v/>
      </c>
      <c r="J30" s="71" t="str">
        <f t="shared" si="10"/>
        <v/>
      </c>
      <c r="K30" s="71" t="str">
        <f t="shared" si="11"/>
        <v/>
      </c>
      <c r="L30" s="81" t="str">
        <f t="shared" si="12"/>
        <v/>
      </c>
      <c r="M30" s="79" t="str">
        <f>IF(ISBLANK(E30),"",VLOOKUP(W30,GroupRateTable!A:C,3,FALSE))</f>
        <v/>
      </c>
      <c r="N30" s="80" t="str">
        <f t="shared" si="0"/>
        <v/>
      </c>
      <c r="O30" s="80" t="str">
        <f>IF(ISBLANK(E30),"",(VLOOKUP(X30,GroupRateTable!A:C,3,FALSE)*C30)+((VLOOKUP(X30,GroupRateTable!A:C,3,FALSE)/2*D30)))</f>
        <v/>
      </c>
      <c r="P30" s="81" t="str">
        <f t="shared" si="1"/>
        <v/>
      </c>
      <c r="Q30" s="80" t="str">
        <f t="shared" si="2"/>
        <v/>
      </c>
      <c r="R30" s="80" t="str">
        <f t="shared" si="3"/>
        <v/>
      </c>
      <c r="S30" s="81" t="str">
        <f t="shared" si="13"/>
        <v/>
      </c>
      <c r="T30" s="123" t="str">
        <f t="shared" si="14"/>
        <v/>
      </c>
      <c r="U30" s="124" t="str">
        <f t="shared" si="5"/>
        <v/>
      </c>
      <c r="V30" s="95"/>
      <c r="W30" s="15" t="str">
        <f t="shared" si="6"/>
        <v/>
      </c>
      <c r="X30" s="15" t="str">
        <f t="shared" si="7"/>
        <v/>
      </c>
    </row>
    <row r="31" spans="1:24" x14ac:dyDescent="0.25">
      <c r="A31" s="102"/>
      <c r="B31" s="18"/>
      <c r="C31" s="103"/>
      <c r="D31" s="103"/>
      <c r="E31" s="18"/>
      <c r="F31" s="136"/>
      <c r="G31" s="70" t="str">
        <f>IF(ISBLANK(E31),"",VLOOKUP(W31,GroupRateTable!A:C,2,FALSE))</f>
        <v/>
      </c>
      <c r="H31" s="71" t="str">
        <f t="shared" si="8"/>
        <v/>
      </c>
      <c r="I31" s="71" t="str">
        <f t="shared" si="9"/>
        <v/>
      </c>
      <c r="J31" s="71" t="str">
        <f t="shared" si="10"/>
        <v/>
      </c>
      <c r="K31" s="71" t="str">
        <f t="shared" si="11"/>
        <v/>
      </c>
      <c r="L31" s="81" t="str">
        <f t="shared" si="12"/>
        <v/>
      </c>
      <c r="M31" s="79" t="str">
        <f>IF(ISBLANK(E31),"",VLOOKUP(W31,GroupRateTable!A:C,3,FALSE))</f>
        <v/>
      </c>
      <c r="N31" s="80" t="str">
        <f t="shared" si="0"/>
        <v/>
      </c>
      <c r="O31" s="80" t="str">
        <f>IF(ISBLANK(E31),"",(VLOOKUP(X31,GroupRateTable!A:C,3,FALSE)*C31)+((VLOOKUP(X31,GroupRateTable!A:C,3,FALSE)/2*D31)))</f>
        <v/>
      </c>
      <c r="P31" s="81" t="str">
        <f t="shared" si="1"/>
        <v/>
      </c>
      <c r="Q31" s="80" t="str">
        <f t="shared" si="2"/>
        <v/>
      </c>
      <c r="R31" s="80" t="str">
        <f t="shared" si="3"/>
        <v/>
      </c>
      <c r="S31" s="81" t="str">
        <f t="shared" si="13"/>
        <v/>
      </c>
      <c r="T31" s="123" t="str">
        <f t="shared" si="14"/>
        <v/>
      </c>
      <c r="U31" s="124" t="str">
        <f t="shared" si="5"/>
        <v/>
      </c>
      <c r="V31" s="95"/>
      <c r="W31" s="15" t="str">
        <f t="shared" si="6"/>
        <v/>
      </c>
      <c r="X31" s="15" t="str">
        <f t="shared" si="7"/>
        <v/>
      </c>
    </row>
    <row r="32" spans="1:24" x14ac:dyDescent="0.25">
      <c r="A32" s="102"/>
      <c r="B32" s="18"/>
      <c r="C32" s="103"/>
      <c r="D32" s="103"/>
      <c r="E32" s="18"/>
      <c r="F32" s="136"/>
      <c r="G32" s="70" t="str">
        <f>IF(ISBLANK(E32),"",VLOOKUP(W32,GroupRateTable!A:C,2,FALSE))</f>
        <v/>
      </c>
      <c r="H32" s="71" t="str">
        <f t="shared" si="8"/>
        <v/>
      </c>
      <c r="I32" s="71" t="str">
        <f t="shared" si="9"/>
        <v/>
      </c>
      <c r="J32" s="71" t="str">
        <f t="shared" si="10"/>
        <v/>
      </c>
      <c r="K32" s="71" t="str">
        <f t="shared" si="11"/>
        <v/>
      </c>
      <c r="L32" s="81" t="str">
        <f t="shared" si="12"/>
        <v/>
      </c>
      <c r="M32" s="79" t="str">
        <f>IF(ISBLANK(E32),"",VLOOKUP(W32,GroupRateTable!A:C,3,FALSE))</f>
        <v/>
      </c>
      <c r="N32" s="80" t="str">
        <f t="shared" si="0"/>
        <v/>
      </c>
      <c r="O32" s="80" t="str">
        <f>IF(ISBLANK(E32),"",(VLOOKUP(X32,GroupRateTable!A:C,3,FALSE)*C32)+((VLOOKUP(X32,GroupRateTable!A:C,3,FALSE)/2*D32)))</f>
        <v/>
      </c>
      <c r="P32" s="81" t="str">
        <f t="shared" si="1"/>
        <v/>
      </c>
      <c r="Q32" s="80" t="str">
        <f t="shared" si="2"/>
        <v/>
      </c>
      <c r="R32" s="80" t="str">
        <f t="shared" si="3"/>
        <v/>
      </c>
      <c r="S32" s="81" t="str">
        <f t="shared" si="13"/>
        <v/>
      </c>
      <c r="T32" s="123" t="str">
        <f t="shared" si="14"/>
        <v/>
      </c>
      <c r="U32" s="124" t="str">
        <f t="shared" si="5"/>
        <v/>
      </c>
      <c r="V32" s="95"/>
      <c r="W32" s="15" t="str">
        <f t="shared" si="6"/>
        <v/>
      </c>
      <c r="X32" s="15" t="str">
        <f t="shared" si="7"/>
        <v/>
      </c>
    </row>
    <row r="33" spans="1:24" x14ac:dyDescent="0.25">
      <c r="A33" s="102"/>
      <c r="B33" s="18"/>
      <c r="C33" s="103"/>
      <c r="D33" s="103"/>
      <c r="E33" s="18"/>
      <c r="F33" s="136"/>
      <c r="G33" s="70" t="str">
        <f>IF(ISBLANK(E33),"",VLOOKUP(W33,GroupRateTable!A:C,2,FALSE))</f>
        <v/>
      </c>
      <c r="H33" s="71" t="str">
        <f t="shared" si="8"/>
        <v/>
      </c>
      <c r="I33" s="71" t="str">
        <f t="shared" si="9"/>
        <v/>
      </c>
      <c r="J33" s="71" t="str">
        <f t="shared" si="10"/>
        <v/>
      </c>
      <c r="K33" s="71" t="str">
        <f t="shared" si="11"/>
        <v/>
      </c>
      <c r="L33" s="81" t="str">
        <f t="shared" si="12"/>
        <v/>
      </c>
      <c r="M33" s="79" t="str">
        <f>IF(ISBLANK(E33),"",VLOOKUP(W33,GroupRateTable!A:C,3,FALSE))</f>
        <v/>
      </c>
      <c r="N33" s="80" t="str">
        <f t="shared" si="0"/>
        <v/>
      </c>
      <c r="O33" s="80" t="str">
        <f>IF(ISBLANK(E33),"",(VLOOKUP(X33,GroupRateTable!A:C,3,FALSE)*C33)+((VLOOKUP(X33,GroupRateTable!A:C,3,FALSE)/2*D33)))</f>
        <v/>
      </c>
      <c r="P33" s="81" t="str">
        <f t="shared" si="1"/>
        <v/>
      </c>
      <c r="Q33" s="80" t="str">
        <f t="shared" si="2"/>
        <v/>
      </c>
      <c r="R33" s="80" t="str">
        <f t="shared" si="3"/>
        <v/>
      </c>
      <c r="S33" s="81" t="str">
        <f t="shared" si="13"/>
        <v/>
      </c>
      <c r="T33" s="123" t="str">
        <f t="shared" si="14"/>
        <v/>
      </c>
      <c r="U33" s="124" t="str">
        <f t="shared" si="5"/>
        <v/>
      </c>
      <c r="V33" s="95"/>
      <c r="W33" s="15" t="str">
        <f t="shared" si="6"/>
        <v/>
      </c>
      <c r="X33" s="15" t="str">
        <f t="shared" si="7"/>
        <v/>
      </c>
    </row>
    <row r="34" spans="1:24" x14ac:dyDescent="0.25">
      <c r="A34" s="102"/>
      <c r="B34" s="18"/>
      <c r="C34" s="103"/>
      <c r="D34" s="103"/>
      <c r="E34" s="18"/>
      <c r="F34" s="136"/>
      <c r="G34" s="70" t="str">
        <f>IF(ISBLANK(E34),"",VLOOKUP(W34,GroupRateTable!A:C,2,FALSE))</f>
        <v/>
      </c>
      <c r="H34" s="71" t="str">
        <f t="shared" si="8"/>
        <v/>
      </c>
      <c r="I34" s="71" t="str">
        <f t="shared" si="9"/>
        <v/>
      </c>
      <c r="J34" s="71" t="str">
        <f t="shared" si="10"/>
        <v/>
      </c>
      <c r="K34" s="71" t="str">
        <f t="shared" si="11"/>
        <v/>
      </c>
      <c r="L34" s="81" t="str">
        <f t="shared" si="12"/>
        <v/>
      </c>
      <c r="M34" s="79" t="str">
        <f>IF(ISBLANK(E34),"",VLOOKUP(W34,GroupRateTable!A:C,3,FALSE))</f>
        <v/>
      </c>
      <c r="N34" s="80" t="str">
        <f t="shared" si="0"/>
        <v/>
      </c>
      <c r="O34" s="80" t="str">
        <f>IF(ISBLANK(E34),"",(VLOOKUP(X34,GroupRateTable!A:C,3,FALSE)*C34)+((VLOOKUP(X34,GroupRateTable!A:C,3,FALSE)/2*D34)))</f>
        <v/>
      </c>
      <c r="P34" s="81" t="str">
        <f t="shared" si="1"/>
        <v/>
      </c>
      <c r="Q34" s="80" t="str">
        <f t="shared" si="2"/>
        <v/>
      </c>
      <c r="R34" s="80" t="str">
        <f t="shared" si="3"/>
        <v/>
      </c>
      <c r="S34" s="81" t="str">
        <f t="shared" si="13"/>
        <v/>
      </c>
      <c r="T34" s="123" t="str">
        <f t="shared" si="14"/>
        <v/>
      </c>
      <c r="U34" s="124" t="str">
        <f t="shared" si="5"/>
        <v/>
      </c>
      <c r="V34" s="95"/>
      <c r="W34" s="15" t="str">
        <f t="shared" si="6"/>
        <v/>
      </c>
      <c r="X34" s="15" t="str">
        <f t="shared" si="7"/>
        <v/>
      </c>
    </row>
    <row r="35" spans="1:24" x14ac:dyDescent="0.25">
      <c r="A35" s="102"/>
      <c r="B35" s="18"/>
      <c r="C35" s="103"/>
      <c r="D35" s="103"/>
      <c r="E35" s="18"/>
      <c r="F35" s="136"/>
      <c r="G35" s="70" t="str">
        <f>IF(ISBLANK(E35),"",VLOOKUP(W35,GroupRateTable!A:C,2,FALSE))</f>
        <v/>
      </c>
      <c r="H35" s="71" t="str">
        <f t="shared" si="8"/>
        <v/>
      </c>
      <c r="I35" s="71" t="str">
        <f t="shared" si="9"/>
        <v/>
      </c>
      <c r="J35" s="71" t="str">
        <f t="shared" si="10"/>
        <v/>
      </c>
      <c r="K35" s="71" t="str">
        <f t="shared" si="11"/>
        <v/>
      </c>
      <c r="L35" s="81" t="str">
        <f t="shared" si="12"/>
        <v/>
      </c>
      <c r="M35" s="79" t="str">
        <f>IF(ISBLANK(E35),"",VLOOKUP(W35,GroupRateTable!A:C,3,FALSE))</f>
        <v/>
      </c>
      <c r="N35" s="80" t="str">
        <f t="shared" si="0"/>
        <v/>
      </c>
      <c r="O35" s="80" t="str">
        <f>IF(ISBLANK(E35),"",(VLOOKUP(X35,GroupRateTable!A:C,3,FALSE)*C35)+((VLOOKUP(X35,GroupRateTable!A:C,3,FALSE)/2*D35)))</f>
        <v/>
      </c>
      <c r="P35" s="81" t="str">
        <f t="shared" si="1"/>
        <v/>
      </c>
      <c r="Q35" s="80" t="str">
        <f t="shared" si="2"/>
        <v/>
      </c>
      <c r="R35" s="80" t="str">
        <f t="shared" si="3"/>
        <v/>
      </c>
      <c r="S35" s="81" t="str">
        <f t="shared" si="13"/>
        <v/>
      </c>
      <c r="T35" s="123" t="str">
        <f t="shared" si="14"/>
        <v/>
      </c>
      <c r="U35" s="124" t="str">
        <f t="shared" si="5"/>
        <v/>
      </c>
      <c r="V35" s="95"/>
      <c r="W35" s="15" t="str">
        <f t="shared" si="6"/>
        <v/>
      </c>
      <c r="X35" s="15" t="str">
        <f t="shared" si="7"/>
        <v/>
      </c>
    </row>
    <row r="36" spans="1:24" x14ac:dyDescent="0.25">
      <c r="A36" s="102"/>
      <c r="B36" s="18"/>
      <c r="C36" s="103"/>
      <c r="D36" s="103"/>
      <c r="E36" s="18"/>
      <c r="F36" s="136"/>
      <c r="G36" s="70" t="str">
        <f>IF(ISBLANK(E36),"",VLOOKUP(W36,GroupRateTable!A:C,2,FALSE))</f>
        <v/>
      </c>
      <c r="H36" s="71" t="str">
        <f t="shared" si="8"/>
        <v/>
      </c>
      <c r="I36" s="71" t="str">
        <f t="shared" si="9"/>
        <v/>
      </c>
      <c r="J36" s="71" t="str">
        <f t="shared" si="10"/>
        <v/>
      </c>
      <c r="K36" s="71" t="str">
        <f t="shared" si="11"/>
        <v/>
      </c>
      <c r="L36" s="81" t="str">
        <f t="shared" si="12"/>
        <v/>
      </c>
      <c r="M36" s="79" t="str">
        <f>IF(ISBLANK(E36),"",VLOOKUP(W36,GroupRateTable!A:C,3,FALSE))</f>
        <v/>
      </c>
      <c r="N36" s="80" t="str">
        <f t="shared" si="0"/>
        <v/>
      </c>
      <c r="O36" s="80" t="str">
        <f>IF(ISBLANK(E36),"",(VLOOKUP(X36,GroupRateTable!A:C,3,FALSE)*C36)+((VLOOKUP(X36,GroupRateTable!A:C,3,FALSE)/2*D36)))</f>
        <v/>
      </c>
      <c r="P36" s="81" t="str">
        <f t="shared" si="1"/>
        <v/>
      </c>
      <c r="Q36" s="80" t="str">
        <f t="shared" si="2"/>
        <v/>
      </c>
      <c r="R36" s="80" t="str">
        <f t="shared" si="3"/>
        <v/>
      </c>
      <c r="S36" s="81" t="str">
        <f t="shared" si="13"/>
        <v/>
      </c>
      <c r="T36" s="123" t="str">
        <f t="shared" si="14"/>
        <v/>
      </c>
      <c r="U36" s="124" t="str">
        <f t="shared" si="5"/>
        <v/>
      </c>
      <c r="V36" s="95"/>
      <c r="W36" s="15" t="str">
        <f t="shared" si="6"/>
        <v/>
      </c>
      <c r="X36" s="15" t="str">
        <f t="shared" si="7"/>
        <v/>
      </c>
    </row>
    <row r="37" spans="1:24" x14ac:dyDescent="0.25">
      <c r="A37" s="102"/>
      <c r="B37" s="18"/>
      <c r="C37" s="103"/>
      <c r="D37" s="103"/>
      <c r="E37" s="18"/>
      <c r="F37" s="136"/>
      <c r="G37" s="70" t="str">
        <f>IF(ISBLANK(E37),"",VLOOKUP(W37,GroupRateTable!A:C,2,FALSE))</f>
        <v/>
      </c>
      <c r="H37" s="71" t="str">
        <f t="shared" si="8"/>
        <v/>
      </c>
      <c r="I37" s="71" t="str">
        <f t="shared" si="9"/>
        <v/>
      </c>
      <c r="J37" s="71" t="str">
        <f t="shared" si="10"/>
        <v/>
      </c>
      <c r="K37" s="71" t="str">
        <f t="shared" si="11"/>
        <v/>
      </c>
      <c r="L37" s="81" t="str">
        <f t="shared" si="12"/>
        <v/>
      </c>
      <c r="M37" s="79" t="str">
        <f>IF(ISBLANK(E37),"",VLOOKUP(W37,GroupRateTable!A:C,3,FALSE))</f>
        <v/>
      </c>
      <c r="N37" s="80" t="str">
        <f t="shared" si="0"/>
        <v/>
      </c>
      <c r="O37" s="80" t="str">
        <f>IF(ISBLANK(E37),"",(VLOOKUP(X37,GroupRateTable!A:C,3,FALSE)*C37)+((VLOOKUP(X37,GroupRateTable!A:C,3,FALSE)/2*D37)))</f>
        <v/>
      </c>
      <c r="P37" s="81" t="str">
        <f t="shared" si="1"/>
        <v/>
      </c>
      <c r="Q37" s="80" t="str">
        <f t="shared" si="2"/>
        <v/>
      </c>
      <c r="R37" s="80" t="str">
        <f t="shared" si="3"/>
        <v/>
      </c>
      <c r="S37" s="81" t="str">
        <f t="shared" si="13"/>
        <v/>
      </c>
      <c r="T37" s="123" t="str">
        <f t="shared" si="14"/>
        <v/>
      </c>
      <c r="U37" s="124" t="str">
        <f t="shared" si="5"/>
        <v/>
      </c>
      <c r="V37" s="95"/>
      <c r="W37" s="15" t="str">
        <f t="shared" si="6"/>
        <v/>
      </c>
      <c r="X37" s="15" t="str">
        <f t="shared" si="7"/>
        <v/>
      </c>
    </row>
    <row r="38" spans="1:24" x14ac:dyDescent="0.25">
      <c r="A38" s="102"/>
      <c r="B38" s="18"/>
      <c r="C38" s="103"/>
      <c r="D38" s="103"/>
      <c r="E38" s="18"/>
      <c r="F38" s="136"/>
      <c r="G38" s="70" t="str">
        <f>IF(ISBLANK(E38),"",VLOOKUP(W38,GroupRateTable!A:C,2,FALSE))</f>
        <v/>
      </c>
      <c r="H38" s="71" t="str">
        <f t="shared" si="8"/>
        <v/>
      </c>
      <c r="I38" s="71" t="str">
        <f t="shared" si="9"/>
        <v/>
      </c>
      <c r="J38" s="71" t="str">
        <f t="shared" si="10"/>
        <v/>
      </c>
      <c r="K38" s="71" t="str">
        <f t="shared" si="11"/>
        <v/>
      </c>
      <c r="L38" s="81" t="str">
        <f t="shared" si="12"/>
        <v/>
      </c>
      <c r="M38" s="79" t="str">
        <f>IF(ISBLANK(E38),"",VLOOKUP(W38,GroupRateTable!A:C,3,FALSE))</f>
        <v/>
      </c>
      <c r="N38" s="80" t="str">
        <f t="shared" si="0"/>
        <v/>
      </c>
      <c r="O38" s="80" t="str">
        <f>IF(ISBLANK(E38),"",(VLOOKUP(X38,GroupRateTable!A:C,3,FALSE)*C38)+((VLOOKUP(X38,GroupRateTable!A:C,3,FALSE)/2*D38)))</f>
        <v/>
      </c>
      <c r="P38" s="81" t="str">
        <f t="shared" si="1"/>
        <v/>
      </c>
      <c r="Q38" s="80" t="str">
        <f t="shared" si="2"/>
        <v/>
      </c>
      <c r="R38" s="80" t="str">
        <f t="shared" si="3"/>
        <v/>
      </c>
      <c r="S38" s="81" t="str">
        <f t="shared" si="13"/>
        <v/>
      </c>
      <c r="T38" s="123" t="str">
        <f t="shared" si="14"/>
        <v/>
      </c>
      <c r="U38" s="124" t="str">
        <f t="shared" si="5"/>
        <v/>
      </c>
      <c r="V38" s="95"/>
      <c r="W38" s="15" t="str">
        <f t="shared" si="6"/>
        <v/>
      </c>
      <c r="X38" s="15" t="str">
        <f t="shared" si="7"/>
        <v/>
      </c>
    </row>
    <row r="39" spans="1:24" x14ac:dyDescent="0.25">
      <c r="A39" s="102"/>
      <c r="B39" s="18"/>
      <c r="C39" s="103"/>
      <c r="D39" s="103"/>
      <c r="E39" s="18"/>
      <c r="F39" s="136"/>
      <c r="G39" s="70" t="str">
        <f>IF(ISBLANK(E39),"",VLOOKUP(W39,GroupRateTable!A:C,2,FALSE))</f>
        <v/>
      </c>
      <c r="H39" s="71" t="str">
        <f t="shared" si="8"/>
        <v/>
      </c>
      <c r="I39" s="71" t="str">
        <f t="shared" si="9"/>
        <v/>
      </c>
      <c r="J39" s="71" t="str">
        <f t="shared" si="10"/>
        <v/>
      </c>
      <c r="K39" s="71" t="str">
        <f t="shared" si="11"/>
        <v/>
      </c>
      <c r="L39" s="81" t="str">
        <f t="shared" si="12"/>
        <v/>
      </c>
      <c r="M39" s="79" t="str">
        <f>IF(ISBLANK(E39),"",VLOOKUP(W39,GroupRateTable!A:C,3,FALSE))</f>
        <v/>
      </c>
      <c r="N39" s="80" t="str">
        <f t="shared" si="0"/>
        <v/>
      </c>
      <c r="O39" s="80" t="str">
        <f>IF(ISBLANK(E39),"",(VLOOKUP(X39,GroupRateTable!A:C,3,FALSE)*C39)+((VLOOKUP(X39,GroupRateTable!A:C,3,FALSE)/2*D39)))</f>
        <v/>
      </c>
      <c r="P39" s="81" t="str">
        <f t="shared" si="1"/>
        <v/>
      </c>
      <c r="Q39" s="80" t="str">
        <f t="shared" si="2"/>
        <v/>
      </c>
      <c r="R39" s="80" t="str">
        <f t="shared" si="3"/>
        <v/>
      </c>
      <c r="S39" s="81" t="str">
        <f t="shared" si="13"/>
        <v/>
      </c>
      <c r="T39" s="123" t="str">
        <f t="shared" si="14"/>
        <v/>
      </c>
      <c r="U39" s="124" t="str">
        <f t="shared" si="5"/>
        <v/>
      </c>
      <c r="V39" s="95"/>
      <c r="W39" s="15" t="str">
        <f t="shared" si="6"/>
        <v/>
      </c>
      <c r="X39" s="15" t="str">
        <f t="shared" si="7"/>
        <v/>
      </c>
    </row>
    <row r="40" spans="1:24" x14ac:dyDescent="0.25">
      <c r="A40" s="102"/>
      <c r="B40" s="18"/>
      <c r="C40" s="103"/>
      <c r="D40" s="103"/>
      <c r="E40" s="18"/>
      <c r="F40" s="136"/>
      <c r="G40" s="70" t="str">
        <f>IF(ISBLANK(E40),"",VLOOKUP(W40,GroupRateTable!A:C,2,FALSE))</f>
        <v/>
      </c>
      <c r="H40" s="71" t="str">
        <f t="shared" si="8"/>
        <v/>
      </c>
      <c r="I40" s="71" t="str">
        <f t="shared" si="9"/>
        <v/>
      </c>
      <c r="J40" s="71" t="str">
        <f t="shared" si="10"/>
        <v/>
      </c>
      <c r="K40" s="71" t="str">
        <f t="shared" si="11"/>
        <v/>
      </c>
      <c r="L40" s="81" t="str">
        <f t="shared" si="12"/>
        <v/>
      </c>
      <c r="M40" s="79" t="str">
        <f>IF(ISBLANK(E40),"",VLOOKUP(W40,GroupRateTable!A:C,3,FALSE))</f>
        <v/>
      </c>
      <c r="N40" s="80" t="str">
        <f t="shared" si="0"/>
        <v/>
      </c>
      <c r="O40" s="80" t="str">
        <f>IF(ISBLANK(E40),"",(VLOOKUP(X40,GroupRateTable!A:C,3,FALSE)*C40)+((VLOOKUP(X40,GroupRateTable!A:C,3,FALSE)/2*D40)))</f>
        <v/>
      </c>
      <c r="P40" s="81" t="str">
        <f t="shared" si="1"/>
        <v/>
      </c>
      <c r="Q40" s="80" t="str">
        <f t="shared" si="2"/>
        <v/>
      </c>
      <c r="R40" s="80" t="str">
        <f t="shared" si="3"/>
        <v/>
      </c>
      <c r="S40" s="81" t="str">
        <f t="shared" si="13"/>
        <v/>
      </c>
      <c r="T40" s="123" t="str">
        <f t="shared" si="14"/>
        <v/>
      </c>
      <c r="U40" s="124" t="str">
        <f t="shared" si="5"/>
        <v/>
      </c>
      <c r="V40" s="95"/>
      <c r="W40" s="15" t="str">
        <f t="shared" si="6"/>
        <v/>
      </c>
      <c r="X40" s="15" t="str">
        <f t="shared" si="7"/>
        <v/>
      </c>
    </row>
    <row r="41" spans="1:24" x14ac:dyDescent="0.25">
      <c r="A41" s="102"/>
      <c r="B41" s="18"/>
      <c r="C41" s="103"/>
      <c r="D41" s="103"/>
      <c r="E41" s="18"/>
      <c r="F41" s="136"/>
      <c r="G41" s="70" t="str">
        <f>IF(ISBLANK(E41),"",VLOOKUP(W41,GroupRateTable!A:C,2,FALSE))</f>
        <v/>
      </c>
      <c r="H41" s="71" t="str">
        <f t="shared" si="8"/>
        <v/>
      </c>
      <c r="I41" s="71" t="str">
        <f t="shared" si="9"/>
        <v/>
      </c>
      <c r="J41" s="71" t="str">
        <f t="shared" si="10"/>
        <v/>
      </c>
      <c r="K41" s="71" t="str">
        <f t="shared" si="11"/>
        <v/>
      </c>
      <c r="L41" s="81" t="str">
        <f t="shared" si="12"/>
        <v/>
      </c>
      <c r="M41" s="79" t="str">
        <f>IF(ISBLANK(E41),"",VLOOKUP(W41,GroupRateTable!A:C,3,FALSE))</f>
        <v/>
      </c>
      <c r="N41" s="80" t="str">
        <f t="shared" si="0"/>
        <v/>
      </c>
      <c r="O41" s="80" t="str">
        <f>IF(ISBLANK(E41),"",(VLOOKUP(X41,GroupRateTable!A:C,3,FALSE)*C41)+((VLOOKUP(X41,GroupRateTable!A:C,3,FALSE)/2*D41)))</f>
        <v/>
      </c>
      <c r="P41" s="81" t="str">
        <f t="shared" si="1"/>
        <v/>
      </c>
      <c r="Q41" s="80" t="str">
        <f t="shared" si="2"/>
        <v/>
      </c>
      <c r="R41" s="80" t="str">
        <f t="shared" si="3"/>
        <v/>
      </c>
      <c r="S41" s="81" t="str">
        <f t="shared" si="13"/>
        <v/>
      </c>
      <c r="T41" s="123" t="str">
        <f t="shared" si="14"/>
        <v/>
      </c>
      <c r="U41" s="124" t="str">
        <f t="shared" si="5"/>
        <v/>
      </c>
      <c r="V41" s="95"/>
      <c r="W41" s="15" t="str">
        <f t="shared" si="6"/>
        <v/>
      </c>
      <c r="X41" s="15" t="str">
        <f t="shared" si="7"/>
        <v/>
      </c>
    </row>
    <row r="42" spans="1:24" x14ac:dyDescent="0.25">
      <c r="A42" s="102"/>
      <c r="B42" s="18"/>
      <c r="C42" s="103"/>
      <c r="D42" s="103"/>
      <c r="E42" s="18"/>
      <c r="F42" s="136"/>
      <c r="G42" s="70" t="str">
        <f>IF(ISBLANK(E42),"",VLOOKUP(W42,GroupRateTable!A:C,2,FALSE))</f>
        <v/>
      </c>
      <c r="H42" s="71" t="str">
        <f t="shared" si="8"/>
        <v/>
      </c>
      <c r="I42" s="71" t="str">
        <f t="shared" si="9"/>
        <v/>
      </c>
      <c r="J42" s="71" t="str">
        <f t="shared" si="10"/>
        <v/>
      </c>
      <c r="K42" s="71" t="str">
        <f t="shared" si="11"/>
        <v/>
      </c>
      <c r="L42" s="81" t="str">
        <f t="shared" si="12"/>
        <v/>
      </c>
      <c r="M42" s="79" t="str">
        <f>IF(ISBLANK(E42),"",VLOOKUP(W42,GroupRateTable!A:C,3,FALSE))</f>
        <v/>
      </c>
      <c r="N42" s="80" t="str">
        <f t="shared" si="0"/>
        <v/>
      </c>
      <c r="O42" s="80" t="str">
        <f>IF(ISBLANK(E42),"",(VLOOKUP(X42,GroupRateTable!A:C,3,FALSE)*C42)+((VLOOKUP(X42,GroupRateTable!A:C,3,FALSE)/2*D42)))</f>
        <v/>
      </c>
      <c r="P42" s="81" t="str">
        <f t="shared" si="1"/>
        <v/>
      </c>
      <c r="Q42" s="80" t="str">
        <f t="shared" si="2"/>
        <v/>
      </c>
      <c r="R42" s="80" t="str">
        <f t="shared" si="3"/>
        <v/>
      </c>
      <c r="S42" s="81" t="str">
        <f t="shared" si="13"/>
        <v/>
      </c>
      <c r="T42" s="123" t="str">
        <f t="shared" si="14"/>
        <v/>
      </c>
      <c r="U42" s="124" t="str">
        <f t="shared" si="5"/>
        <v/>
      </c>
      <c r="V42" s="95"/>
      <c r="W42" s="15" t="str">
        <f t="shared" si="6"/>
        <v/>
      </c>
      <c r="X42" s="15" t="str">
        <f t="shared" si="7"/>
        <v/>
      </c>
    </row>
    <row r="43" spans="1:24" x14ac:dyDescent="0.25">
      <c r="A43" s="102"/>
      <c r="B43" s="18"/>
      <c r="C43" s="103"/>
      <c r="D43" s="103"/>
      <c r="E43" s="18"/>
      <c r="F43" s="136"/>
      <c r="G43" s="70" t="str">
        <f>IF(ISBLANK(E43),"",VLOOKUP(W43,GroupRateTable!A:C,2,FALSE))</f>
        <v/>
      </c>
      <c r="H43" s="71" t="str">
        <f t="shared" si="8"/>
        <v/>
      </c>
      <c r="I43" s="71" t="str">
        <f t="shared" si="9"/>
        <v/>
      </c>
      <c r="J43" s="71" t="str">
        <f t="shared" si="10"/>
        <v/>
      </c>
      <c r="K43" s="71" t="str">
        <f t="shared" si="11"/>
        <v/>
      </c>
      <c r="L43" s="81" t="str">
        <f t="shared" si="12"/>
        <v/>
      </c>
      <c r="M43" s="79" t="str">
        <f>IF(ISBLANK(E43),"",VLOOKUP(W43,GroupRateTable!A:C,3,FALSE))</f>
        <v/>
      </c>
      <c r="N43" s="80" t="str">
        <f t="shared" si="0"/>
        <v/>
      </c>
      <c r="O43" s="80" t="str">
        <f>IF(ISBLANK(E43),"",(VLOOKUP(X43,GroupRateTable!A:C,3,FALSE)*C43)+((VLOOKUP(X43,GroupRateTable!A:C,3,FALSE)/2*D43)))</f>
        <v/>
      </c>
      <c r="P43" s="81" t="str">
        <f t="shared" si="1"/>
        <v/>
      </c>
      <c r="Q43" s="80" t="str">
        <f t="shared" si="2"/>
        <v/>
      </c>
      <c r="R43" s="80" t="str">
        <f t="shared" si="3"/>
        <v/>
      </c>
      <c r="S43" s="81" t="str">
        <f t="shared" si="13"/>
        <v/>
      </c>
      <c r="T43" s="123" t="str">
        <f t="shared" si="14"/>
        <v/>
      </c>
      <c r="U43" s="124" t="str">
        <f t="shared" si="5"/>
        <v/>
      </c>
      <c r="V43" s="95"/>
      <c r="W43" s="15" t="str">
        <f t="shared" si="6"/>
        <v/>
      </c>
      <c r="X43" s="15" t="str">
        <f t="shared" si="7"/>
        <v/>
      </c>
    </row>
    <row r="44" spans="1:24" x14ac:dyDescent="0.25">
      <c r="A44" s="102"/>
      <c r="B44" s="18"/>
      <c r="C44" s="103"/>
      <c r="D44" s="103"/>
      <c r="E44" s="18"/>
      <c r="F44" s="136"/>
      <c r="G44" s="70" t="str">
        <f>IF(ISBLANK(E44),"",VLOOKUP(W44,GroupRateTable!A:C,2,FALSE))</f>
        <v/>
      </c>
      <c r="H44" s="71" t="str">
        <f t="shared" si="8"/>
        <v/>
      </c>
      <c r="I44" s="71" t="str">
        <f t="shared" si="9"/>
        <v/>
      </c>
      <c r="J44" s="71" t="str">
        <f t="shared" si="10"/>
        <v/>
      </c>
      <c r="K44" s="71" t="str">
        <f t="shared" si="11"/>
        <v/>
      </c>
      <c r="L44" s="81" t="str">
        <f t="shared" si="12"/>
        <v/>
      </c>
      <c r="M44" s="79" t="str">
        <f>IF(ISBLANK(E44),"",VLOOKUP(W44,GroupRateTable!A:C,3,FALSE))</f>
        <v/>
      </c>
      <c r="N44" s="80" t="str">
        <f t="shared" si="0"/>
        <v/>
      </c>
      <c r="O44" s="80" t="str">
        <f>IF(ISBLANK(E44),"",(VLOOKUP(X44,GroupRateTable!A:C,3,FALSE)*C44)+((VLOOKUP(X44,GroupRateTable!A:C,3,FALSE)/2*D44)))</f>
        <v/>
      </c>
      <c r="P44" s="81" t="str">
        <f t="shared" si="1"/>
        <v/>
      </c>
      <c r="Q44" s="80" t="str">
        <f t="shared" si="2"/>
        <v/>
      </c>
      <c r="R44" s="80" t="str">
        <f t="shared" si="3"/>
        <v/>
      </c>
      <c r="S44" s="81" t="str">
        <f t="shared" si="13"/>
        <v/>
      </c>
      <c r="T44" s="123" t="str">
        <f t="shared" si="14"/>
        <v/>
      </c>
      <c r="U44" s="124" t="str">
        <f t="shared" si="5"/>
        <v/>
      </c>
      <c r="V44" s="95"/>
      <c r="W44" s="15" t="str">
        <f t="shared" si="6"/>
        <v/>
      </c>
      <c r="X44" s="15" t="str">
        <f t="shared" si="7"/>
        <v/>
      </c>
    </row>
    <row r="45" spans="1:24" x14ac:dyDescent="0.25">
      <c r="A45" s="102"/>
      <c r="B45" s="18"/>
      <c r="C45" s="103"/>
      <c r="D45" s="103"/>
      <c r="E45" s="18"/>
      <c r="F45" s="136"/>
      <c r="G45" s="70" t="str">
        <f>IF(ISBLANK(E45),"",VLOOKUP(W45,GroupRateTable!A:C,2,FALSE))</f>
        <v/>
      </c>
      <c r="H45" s="71" t="str">
        <f t="shared" si="8"/>
        <v/>
      </c>
      <c r="I45" s="71" t="str">
        <f t="shared" si="9"/>
        <v/>
      </c>
      <c r="J45" s="71" t="str">
        <f t="shared" si="10"/>
        <v/>
      </c>
      <c r="K45" s="71" t="str">
        <f t="shared" si="11"/>
        <v/>
      </c>
      <c r="L45" s="81" t="str">
        <f t="shared" si="12"/>
        <v/>
      </c>
      <c r="M45" s="79" t="str">
        <f>IF(ISBLANK(E45),"",VLOOKUP(W45,GroupRateTable!A:C,3,FALSE))</f>
        <v/>
      </c>
      <c r="N45" s="80" t="str">
        <f t="shared" si="0"/>
        <v/>
      </c>
      <c r="O45" s="80" t="str">
        <f>IF(ISBLANK(E45),"",(VLOOKUP(X45,GroupRateTable!A:C,3,FALSE)*C45)+((VLOOKUP(X45,GroupRateTable!A:C,3,FALSE)/2*D45)))</f>
        <v/>
      </c>
      <c r="P45" s="81" t="str">
        <f t="shared" si="1"/>
        <v/>
      </c>
      <c r="Q45" s="80" t="str">
        <f t="shared" si="2"/>
        <v/>
      </c>
      <c r="R45" s="80" t="str">
        <f t="shared" si="3"/>
        <v/>
      </c>
      <c r="S45" s="81" t="str">
        <f t="shared" si="13"/>
        <v/>
      </c>
      <c r="T45" s="123" t="str">
        <f t="shared" si="14"/>
        <v/>
      </c>
      <c r="U45" s="124" t="str">
        <f t="shared" si="5"/>
        <v/>
      </c>
      <c r="V45" s="95"/>
      <c r="W45" s="15" t="str">
        <f t="shared" si="6"/>
        <v/>
      </c>
      <c r="X45" s="15" t="str">
        <f t="shared" si="7"/>
        <v/>
      </c>
    </row>
    <row r="46" spans="1:24" x14ac:dyDescent="0.25">
      <c r="A46" s="102"/>
      <c r="B46" s="18"/>
      <c r="C46" s="103"/>
      <c r="D46" s="103"/>
      <c r="E46" s="18"/>
      <c r="F46" s="136"/>
      <c r="G46" s="70" t="str">
        <f>IF(ISBLANK(E46),"",VLOOKUP(W46,GroupRateTable!A:C,2,FALSE))</f>
        <v/>
      </c>
      <c r="H46" s="71" t="str">
        <f t="shared" si="8"/>
        <v/>
      </c>
      <c r="I46" s="71" t="str">
        <f t="shared" si="9"/>
        <v/>
      </c>
      <c r="J46" s="71" t="str">
        <f t="shared" si="10"/>
        <v/>
      </c>
      <c r="K46" s="71" t="str">
        <f t="shared" si="11"/>
        <v/>
      </c>
      <c r="L46" s="81" t="str">
        <f t="shared" si="12"/>
        <v/>
      </c>
      <c r="M46" s="79" t="str">
        <f>IF(ISBLANK(E46),"",VLOOKUP(W46,GroupRateTable!A:C,3,FALSE))</f>
        <v/>
      </c>
      <c r="N46" s="80" t="str">
        <f t="shared" si="0"/>
        <v/>
      </c>
      <c r="O46" s="80" t="str">
        <f>IF(ISBLANK(E46),"",(VLOOKUP(X46,GroupRateTable!A:C,3,FALSE)*C46)+((VLOOKUP(X46,GroupRateTable!A:C,3,FALSE)/2*D46)))</f>
        <v/>
      </c>
      <c r="P46" s="81" t="str">
        <f t="shared" si="1"/>
        <v/>
      </c>
      <c r="Q46" s="80" t="str">
        <f t="shared" si="2"/>
        <v/>
      </c>
      <c r="R46" s="80" t="str">
        <f t="shared" si="3"/>
        <v/>
      </c>
      <c r="S46" s="81" t="str">
        <f t="shared" si="13"/>
        <v/>
      </c>
      <c r="T46" s="123" t="str">
        <f t="shared" si="14"/>
        <v/>
      </c>
      <c r="U46" s="124" t="str">
        <f t="shared" si="5"/>
        <v/>
      </c>
      <c r="V46" s="95"/>
      <c r="W46" s="15" t="str">
        <f t="shared" si="6"/>
        <v/>
      </c>
      <c r="X46" s="15" t="str">
        <f t="shared" si="7"/>
        <v/>
      </c>
    </row>
    <row r="47" spans="1:24" x14ac:dyDescent="0.25">
      <c r="A47" s="102"/>
      <c r="B47" s="18"/>
      <c r="C47" s="103"/>
      <c r="D47" s="103"/>
      <c r="E47" s="18"/>
      <c r="F47" s="136"/>
      <c r="G47" s="70" t="str">
        <f>IF(ISBLANK(E47),"",VLOOKUP(W47,GroupRateTable!A:C,2,FALSE))</f>
        <v/>
      </c>
      <c r="H47" s="71" t="str">
        <f t="shared" si="8"/>
        <v/>
      </c>
      <c r="I47" s="71" t="str">
        <f t="shared" si="9"/>
        <v/>
      </c>
      <c r="J47" s="71" t="str">
        <f t="shared" si="10"/>
        <v/>
      </c>
      <c r="K47" s="71" t="str">
        <f t="shared" si="11"/>
        <v/>
      </c>
      <c r="L47" s="81" t="str">
        <f t="shared" si="12"/>
        <v/>
      </c>
      <c r="M47" s="79" t="str">
        <f>IF(ISBLANK(E47),"",VLOOKUP(W47,GroupRateTable!A:C,3,FALSE))</f>
        <v/>
      </c>
      <c r="N47" s="80" t="str">
        <f t="shared" si="0"/>
        <v/>
      </c>
      <c r="O47" s="80" t="str">
        <f>IF(ISBLANK(E47),"",(VLOOKUP(X47,GroupRateTable!A:C,3,FALSE)*C47)+((VLOOKUP(X47,GroupRateTable!A:C,3,FALSE)/2*D47)))</f>
        <v/>
      </c>
      <c r="P47" s="81" t="str">
        <f t="shared" si="1"/>
        <v/>
      </c>
      <c r="Q47" s="80" t="str">
        <f t="shared" si="2"/>
        <v/>
      </c>
      <c r="R47" s="80" t="str">
        <f t="shared" si="3"/>
        <v/>
      </c>
      <c r="S47" s="81" t="str">
        <f t="shared" si="13"/>
        <v/>
      </c>
      <c r="T47" s="123" t="str">
        <f t="shared" si="14"/>
        <v/>
      </c>
      <c r="U47" s="124" t="str">
        <f t="shared" si="5"/>
        <v/>
      </c>
      <c r="V47" s="95"/>
      <c r="W47" s="15" t="str">
        <f t="shared" si="6"/>
        <v/>
      </c>
      <c r="X47" s="15" t="str">
        <f t="shared" si="7"/>
        <v/>
      </c>
    </row>
    <row r="48" spans="1:24" x14ac:dyDescent="0.25">
      <c r="A48" s="102"/>
      <c r="B48" s="18"/>
      <c r="C48" s="103"/>
      <c r="D48" s="103"/>
      <c r="E48" s="18"/>
      <c r="F48" s="136"/>
      <c r="G48" s="70" t="str">
        <f>IF(ISBLANK(E48),"",VLOOKUP(W48,GroupRateTable!A:C,2,FALSE))</f>
        <v/>
      </c>
      <c r="H48" s="71" t="str">
        <f t="shared" si="8"/>
        <v/>
      </c>
      <c r="I48" s="71" t="str">
        <f t="shared" si="9"/>
        <v/>
      </c>
      <c r="J48" s="71" t="str">
        <f t="shared" si="10"/>
        <v/>
      </c>
      <c r="K48" s="71" t="str">
        <f t="shared" si="11"/>
        <v/>
      </c>
      <c r="L48" s="81" t="str">
        <f t="shared" si="12"/>
        <v/>
      </c>
      <c r="M48" s="79" t="str">
        <f>IF(ISBLANK(E48),"",VLOOKUP(W48,GroupRateTable!A:C,3,FALSE))</f>
        <v/>
      </c>
      <c r="N48" s="80" t="str">
        <f t="shared" si="0"/>
        <v/>
      </c>
      <c r="O48" s="80" t="str">
        <f>IF(ISBLANK(E48),"",(VLOOKUP(X48,GroupRateTable!A:C,3,FALSE)*C48)+((VLOOKUP(X48,GroupRateTable!A:C,3,FALSE)/2*D48)))</f>
        <v/>
      </c>
      <c r="P48" s="81" t="str">
        <f t="shared" si="1"/>
        <v/>
      </c>
      <c r="Q48" s="80" t="str">
        <f t="shared" si="2"/>
        <v/>
      </c>
      <c r="R48" s="80" t="str">
        <f t="shared" si="3"/>
        <v/>
      </c>
      <c r="S48" s="81" t="str">
        <f t="shared" si="13"/>
        <v/>
      </c>
      <c r="T48" s="123" t="str">
        <f t="shared" si="14"/>
        <v/>
      </c>
      <c r="U48" s="124" t="str">
        <f t="shared" si="5"/>
        <v/>
      </c>
      <c r="V48" s="95"/>
      <c r="W48" s="15" t="str">
        <f t="shared" si="6"/>
        <v/>
      </c>
      <c r="X48" s="15" t="str">
        <f t="shared" si="7"/>
        <v/>
      </c>
    </row>
    <row r="49" spans="1:24" x14ac:dyDescent="0.25">
      <c r="A49" s="102"/>
      <c r="B49" s="18"/>
      <c r="C49" s="103"/>
      <c r="D49" s="103"/>
      <c r="E49" s="18"/>
      <c r="F49" s="136"/>
      <c r="G49" s="70" t="str">
        <f>IF(ISBLANK(E49),"",VLOOKUP(W49,GroupRateTable!A:C,2,FALSE))</f>
        <v/>
      </c>
      <c r="H49" s="71" t="str">
        <f t="shared" si="8"/>
        <v/>
      </c>
      <c r="I49" s="71" t="str">
        <f t="shared" si="9"/>
        <v/>
      </c>
      <c r="J49" s="71" t="str">
        <f t="shared" si="10"/>
        <v/>
      </c>
      <c r="K49" s="71" t="str">
        <f t="shared" si="11"/>
        <v/>
      </c>
      <c r="L49" s="81" t="str">
        <f t="shared" si="12"/>
        <v/>
      </c>
      <c r="M49" s="79" t="str">
        <f>IF(ISBLANK(E49),"",VLOOKUP(W49,GroupRateTable!A:C,3,FALSE))</f>
        <v/>
      </c>
      <c r="N49" s="80" t="str">
        <f t="shared" si="0"/>
        <v/>
      </c>
      <c r="O49" s="80" t="str">
        <f>IF(ISBLANK(E49),"",(VLOOKUP(X49,GroupRateTable!A:C,3,FALSE)*C49)+((VLOOKUP(X49,GroupRateTable!A:C,3,FALSE)/2*D49)))</f>
        <v/>
      </c>
      <c r="P49" s="81" t="str">
        <f t="shared" si="1"/>
        <v/>
      </c>
      <c r="Q49" s="80" t="str">
        <f t="shared" si="2"/>
        <v/>
      </c>
      <c r="R49" s="80" t="str">
        <f t="shared" si="3"/>
        <v/>
      </c>
      <c r="S49" s="81" t="str">
        <f t="shared" si="13"/>
        <v/>
      </c>
      <c r="T49" s="123" t="str">
        <f t="shared" si="14"/>
        <v/>
      </c>
      <c r="U49" s="124" t="str">
        <f t="shared" si="5"/>
        <v/>
      </c>
      <c r="V49" s="95"/>
      <c r="W49" s="15" t="str">
        <f t="shared" si="6"/>
        <v/>
      </c>
      <c r="X49" s="15" t="str">
        <f t="shared" si="7"/>
        <v/>
      </c>
    </row>
    <row r="50" spans="1:24" x14ac:dyDescent="0.25">
      <c r="A50" s="102"/>
      <c r="B50" s="18"/>
      <c r="C50" s="103"/>
      <c r="D50" s="103"/>
      <c r="E50" s="18"/>
      <c r="F50" s="136"/>
      <c r="G50" s="70" t="str">
        <f>IF(ISBLANK(E50),"",VLOOKUP(W50,GroupRateTable!A:C,2,FALSE))</f>
        <v/>
      </c>
      <c r="H50" s="71" t="str">
        <f t="shared" si="8"/>
        <v/>
      </c>
      <c r="I50" s="71" t="str">
        <f t="shared" si="9"/>
        <v/>
      </c>
      <c r="J50" s="71" t="str">
        <f t="shared" si="10"/>
        <v/>
      </c>
      <c r="K50" s="71" t="str">
        <f t="shared" si="11"/>
        <v/>
      </c>
      <c r="L50" s="81" t="str">
        <f t="shared" si="12"/>
        <v/>
      </c>
      <c r="M50" s="79" t="str">
        <f>IF(ISBLANK(E50),"",VLOOKUP(W50,GroupRateTable!A:C,3,FALSE))</f>
        <v/>
      </c>
      <c r="N50" s="80" t="str">
        <f t="shared" si="0"/>
        <v/>
      </c>
      <c r="O50" s="80" t="str">
        <f>IF(ISBLANK(E50),"",(VLOOKUP(X50,GroupRateTable!A:C,3,FALSE)*C50)+((VLOOKUP(X50,GroupRateTable!A:C,3,FALSE)/2*D50)))</f>
        <v/>
      </c>
      <c r="P50" s="81" t="str">
        <f t="shared" si="1"/>
        <v/>
      </c>
      <c r="Q50" s="80" t="str">
        <f t="shared" si="2"/>
        <v/>
      </c>
      <c r="R50" s="80" t="str">
        <f t="shared" si="3"/>
        <v/>
      </c>
      <c r="S50" s="81" t="str">
        <f t="shared" si="13"/>
        <v/>
      </c>
      <c r="T50" s="123" t="str">
        <f t="shared" si="14"/>
        <v/>
      </c>
      <c r="U50" s="124" t="str">
        <f t="shared" si="5"/>
        <v/>
      </c>
      <c r="V50" s="95"/>
      <c r="W50" s="15" t="str">
        <f t="shared" si="6"/>
        <v/>
      </c>
      <c r="X50" s="15" t="str">
        <f t="shared" si="7"/>
        <v/>
      </c>
    </row>
    <row r="51" spans="1:24" x14ac:dyDescent="0.25">
      <c r="A51" s="102"/>
      <c r="B51" s="18"/>
      <c r="C51" s="103"/>
      <c r="D51" s="103"/>
      <c r="E51" s="104"/>
      <c r="F51" s="136"/>
      <c r="G51" s="70" t="str">
        <f>IF(ISBLANK(E51),"",VLOOKUP(W51,GroupRateTable!A:C,2,FALSE))</f>
        <v/>
      </c>
      <c r="H51" s="71" t="str">
        <f t="shared" si="8"/>
        <v/>
      </c>
      <c r="I51" s="71" t="str">
        <f t="shared" si="9"/>
        <v/>
      </c>
      <c r="J51" s="71" t="str">
        <f t="shared" si="10"/>
        <v/>
      </c>
      <c r="K51" s="71" t="str">
        <f t="shared" si="11"/>
        <v/>
      </c>
      <c r="L51" s="81" t="str">
        <f t="shared" si="12"/>
        <v/>
      </c>
      <c r="M51" s="79" t="str">
        <f>IF(ISBLANK(E51),"",VLOOKUP(W51,GroupRateTable!A:C,3,FALSE))</f>
        <v/>
      </c>
      <c r="N51" s="80" t="str">
        <f t="shared" si="0"/>
        <v/>
      </c>
      <c r="O51" s="80" t="str">
        <f>IF(ISBLANK(E51),"",(VLOOKUP(X51,GroupRateTable!A:C,3,FALSE)*C51)+((VLOOKUP(X51,GroupRateTable!A:C,3,FALSE)/2*D51)))</f>
        <v/>
      </c>
      <c r="P51" s="81" t="str">
        <f t="shared" si="1"/>
        <v/>
      </c>
      <c r="Q51" s="80" t="str">
        <f t="shared" si="2"/>
        <v/>
      </c>
      <c r="R51" s="80" t="str">
        <f t="shared" si="3"/>
        <v/>
      </c>
      <c r="S51" s="81" t="str">
        <f t="shared" si="13"/>
        <v/>
      </c>
      <c r="T51" s="123" t="str">
        <f t="shared" si="14"/>
        <v/>
      </c>
      <c r="U51" s="124" t="str">
        <f t="shared" si="5"/>
        <v/>
      </c>
      <c r="V51" s="95"/>
      <c r="W51" s="15" t="str">
        <f t="shared" si="6"/>
        <v/>
      </c>
      <c r="X51" s="15" t="str">
        <f t="shared" si="7"/>
        <v/>
      </c>
    </row>
    <row r="52" spans="1:24" x14ac:dyDescent="0.25">
      <c r="A52" s="102"/>
      <c r="B52" s="18"/>
      <c r="C52" s="103"/>
      <c r="D52" s="103"/>
      <c r="E52" s="104"/>
      <c r="F52" s="136"/>
      <c r="G52" s="70" t="str">
        <f>IF(ISBLANK(E52),"",VLOOKUP(W52,GroupRateTable!A:C,2,FALSE))</f>
        <v/>
      </c>
      <c r="H52" s="71" t="str">
        <f t="shared" si="8"/>
        <v/>
      </c>
      <c r="I52" s="71" t="str">
        <f t="shared" si="9"/>
        <v/>
      </c>
      <c r="J52" s="71" t="str">
        <f t="shared" si="10"/>
        <v/>
      </c>
      <c r="K52" s="71" t="str">
        <f t="shared" si="11"/>
        <v/>
      </c>
      <c r="L52" s="81" t="str">
        <f t="shared" si="12"/>
        <v/>
      </c>
      <c r="M52" s="79" t="str">
        <f>IF(ISBLANK(E52),"",VLOOKUP(W52,GroupRateTable!A:C,3,FALSE))</f>
        <v/>
      </c>
      <c r="N52" s="80" t="str">
        <f t="shared" si="0"/>
        <v/>
      </c>
      <c r="O52" s="80" t="str">
        <f>IF(ISBLANK(E52),"",(VLOOKUP(X52,GroupRateTable!A:C,3,FALSE)*C52)+((VLOOKUP(X52,GroupRateTable!A:C,3,FALSE)/2*D52)))</f>
        <v/>
      </c>
      <c r="P52" s="81" t="str">
        <f t="shared" si="1"/>
        <v/>
      </c>
      <c r="Q52" s="80" t="str">
        <f t="shared" si="2"/>
        <v/>
      </c>
      <c r="R52" s="80" t="str">
        <f t="shared" si="3"/>
        <v/>
      </c>
      <c r="S52" s="81" t="str">
        <f t="shared" si="13"/>
        <v/>
      </c>
      <c r="T52" s="123" t="str">
        <f t="shared" si="14"/>
        <v/>
      </c>
      <c r="U52" s="124" t="str">
        <f t="shared" si="5"/>
        <v/>
      </c>
      <c r="V52" s="95"/>
      <c r="W52" s="15" t="str">
        <f t="shared" si="6"/>
        <v/>
      </c>
      <c r="X52" s="15" t="str">
        <f t="shared" si="7"/>
        <v/>
      </c>
    </row>
    <row r="53" spans="1:24" x14ac:dyDescent="0.25">
      <c r="A53" s="102"/>
      <c r="B53" s="18"/>
      <c r="C53" s="103"/>
      <c r="D53" s="103"/>
      <c r="E53" s="104"/>
      <c r="F53" s="136"/>
      <c r="G53" s="70" t="str">
        <f>IF(ISBLANK(E53),"",VLOOKUP(W53,GroupRateTable!A:C,2,FALSE))</f>
        <v/>
      </c>
      <c r="H53" s="71" t="str">
        <f t="shared" si="8"/>
        <v/>
      </c>
      <c r="I53" s="71" t="str">
        <f t="shared" si="9"/>
        <v/>
      </c>
      <c r="J53" s="71" t="str">
        <f t="shared" si="10"/>
        <v/>
      </c>
      <c r="K53" s="71" t="str">
        <f t="shared" si="11"/>
        <v/>
      </c>
      <c r="L53" s="81" t="str">
        <f t="shared" si="12"/>
        <v/>
      </c>
      <c r="M53" s="79" t="str">
        <f>IF(ISBLANK(E53),"",VLOOKUP(W53,GroupRateTable!A:C,3,FALSE))</f>
        <v/>
      </c>
      <c r="N53" s="80" t="str">
        <f t="shared" si="0"/>
        <v/>
      </c>
      <c r="O53" s="80" t="str">
        <f>IF(ISBLANK(E53),"",(VLOOKUP(X53,GroupRateTable!A:C,3,FALSE)*C53)+((VLOOKUP(X53,GroupRateTable!A:C,3,FALSE)/2*D53)))</f>
        <v/>
      </c>
      <c r="P53" s="81" t="str">
        <f t="shared" si="1"/>
        <v/>
      </c>
      <c r="Q53" s="80" t="str">
        <f t="shared" si="2"/>
        <v/>
      </c>
      <c r="R53" s="80" t="str">
        <f t="shared" si="3"/>
        <v/>
      </c>
      <c r="S53" s="81" t="str">
        <f t="shared" si="13"/>
        <v/>
      </c>
      <c r="T53" s="123" t="str">
        <f t="shared" si="14"/>
        <v/>
      </c>
      <c r="U53" s="124" t="str">
        <f t="shared" si="5"/>
        <v/>
      </c>
      <c r="V53" s="95"/>
      <c r="W53" s="15" t="str">
        <f t="shared" si="6"/>
        <v/>
      </c>
      <c r="X53" s="15" t="str">
        <f t="shared" si="7"/>
        <v/>
      </c>
    </row>
    <row r="54" spans="1:24" x14ac:dyDescent="0.25">
      <c r="A54" s="102"/>
      <c r="B54" s="18"/>
      <c r="C54" s="103"/>
      <c r="D54" s="103"/>
      <c r="E54" s="104"/>
      <c r="F54" s="136"/>
      <c r="G54" s="70" t="str">
        <f>IF(ISBLANK(E54),"",VLOOKUP(W54,GroupRateTable!A:C,2,FALSE))</f>
        <v/>
      </c>
      <c r="H54" s="71" t="str">
        <f t="shared" si="8"/>
        <v/>
      </c>
      <c r="I54" s="71" t="str">
        <f t="shared" si="9"/>
        <v/>
      </c>
      <c r="J54" s="71" t="str">
        <f t="shared" si="10"/>
        <v/>
      </c>
      <c r="K54" s="71" t="str">
        <f t="shared" si="11"/>
        <v/>
      </c>
      <c r="L54" s="81" t="str">
        <f t="shared" si="12"/>
        <v/>
      </c>
      <c r="M54" s="79" t="str">
        <f>IF(ISBLANK(E54),"",VLOOKUP(W54,GroupRateTable!A:C,3,FALSE))</f>
        <v/>
      </c>
      <c r="N54" s="80" t="str">
        <f t="shared" si="0"/>
        <v/>
      </c>
      <c r="O54" s="80" t="str">
        <f>IF(ISBLANK(E54),"",(VLOOKUP(X54,GroupRateTable!A:C,3,FALSE)*C54)+((VLOOKUP(X54,GroupRateTable!A:C,3,FALSE)/2*D54)))</f>
        <v/>
      </c>
      <c r="P54" s="81" t="str">
        <f t="shared" si="1"/>
        <v/>
      </c>
      <c r="Q54" s="80" t="str">
        <f t="shared" si="2"/>
        <v/>
      </c>
      <c r="R54" s="80" t="str">
        <f t="shared" si="3"/>
        <v/>
      </c>
      <c r="S54" s="81" t="str">
        <f t="shared" si="13"/>
        <v/>
      </c>
      <c r="T54" s="123" t="str">
        <f t="shared" si="14"/>
        <v/>
      </c>
      <c r="U54" s="124" t="str">
        <f t="shared" si="5"/>
        <v/>
      </c>
      <c r="V54" s="95"/>
      <c r="W54" s="15" t="str">
        <f t="shared" si="6"/>
        <v/>
      </c>
      <c r="X54" s="15" t="str">
        <f t="shared" si="7"/>
        <v/>
      </c>
    </row>
    <row r="55" spans="1:24" x14ac:dyDescent="0.25">
      <c r="A55" s="102"/>
      <c r="B55" s="18"/>
      <c r="C55" s="103"/>
      <c r="D55" s="103"/>
      <c r="E55" s="104"/>
      <c r="F55" s="136"/>
      <c r="G55" s="70" t="str">
        <f>IF(ISBLANK(E55),"",VLOOKUP(W55,GroupRateTable!A:C,2,FALSE))</f>
        <v/>
      </c>
      <c r="H55" s="71" t="str">
        <f t="shared" si="8"/>
        <v/>
      </c>
      <c r="I55" s="71" t="str">
        <f t="shared" si="9"/>
        <v/>
      </c>
      <c r="J55" s="71" t="str">
        <f t="shared" si="10"/>
        <v/>
      </c>
      <c r="K55" s="71" t="str">
        <f t="shared" si="11"/>
        <v/>
      </c>
      <c r="L55" s="81" t="str">
        <f t="shared" si="12"/>
        <v/>
      </c>
      <c r="M55" s="79" t="str">
        <f>IF(ISBLANK(E55),"",VLOOKUP(W55,GroupRateTable!A:C,3,FALSE))</f>
        <v/>
      </c>
      <c r="N55" s="80" t="str">
        <f t="shared" si="0"/>
        <v/>
      </c>
      <c r="O55" s="80" t="str">
        <f>IF(ISBLANK(E55),"",(VLOOKUP(X55,GroupRateTable!A:C,3,FALSE)*C55)+((VLOOKUP(X55,GroupRateTable!A:C,3,FALSE)/2*D55)))</f>
        <v/>
      </c>
      <c r="P55" s="81" t="str">
        <f t="shared" si="1"/>
        <v/>
      </c>
      <c r="Q55" s="80" t="str">
        <f t="shared" si="2"/>
        <v/>
      </c>
      <c r="R55" s="80" t="str">
        <f t="shared" si="3"/>
        <v/>
      </c>
      <c r="S55" s="81" t="str">
        <f t="shared" si="13"/>
        <v/>
      </c>
      <c r="T55" s="123" t="str">
        <f t="shared" si="14"/>
        <v/>
      </c>
      <c r="U55" s="124" t="str">
        <f t="shared" si="5"/>
        <v/>
      </c>
      <c r="V55" s="95"/>
      <c r="W55" s="15" t="str">
        <f t="shared" si="6"/>
        <v/>
      </c>
      <c r="X55" s="15" t="str">
        <f t="shared" si="7"/>
        <v/>
      </c>
    </row>
    <row r="56" spans="1:24" x14ac:dyDescent="0.25">
      <c r="A56" s="102"/>
      <c r="B56" s="18"/>
      <c r="C56" s="103"/>
      <c r="D56" s="103"/>
      <c r="E56" s="104"/>
      <c r="F56" s="136"/>
      <c r="G56" s="70" t="str">
        <f>IF(ISBLANK(E56),"",VLOOKUP(W56,GroupRateTable!A:C,2,FALSE))</f>
        <v/>
      </c>
      <c r="H56" s="71" t="str">
        <f t="shared" si="8"/>
        <v/>
      </c>
      <c r="I56" s="71" t="str">
        <f t="shared" si="9"/>
        <v/>
      </c>
      <c r="J56" s="71" t="str">
        <f t="shared" si="10"/>
        <v/>
      </c>
      <c r="K56" s="71" t="str">
        <f t="shared" si="11"/>
        <v/>
      </c>
      <c r="L56" s="81" t="str">
        <f t="shared" si="12"/>
        <v/>
      </c>
      <c r="M56" s="79" t="str">
        <f>IF(ISBLANK(E56),"",VLOOKUP(W56,GroupRateTable!A:C,3,FALSE))</f>
        <v/>
      </c>
      <c r="N56" s="80" t="str">
        <f t="shared" si="0"/>
        <v/>
      </c>
      <c r="O56" s="80" t="str">
        <f>IF(ISBLANK(E56),"",(VLOOKUP(X56,GroupRateTable!A:C,3,FALSE)*C56)+((VLOOKUP(X56,GroupRateTable!A:C,3,FALSE)/2*D56)))</f>
        <v/>
      </c>
      <c r="P56" s="81" t="str">
        <f t="shared" si="1"/>
        <v/>
      </c>
      <c r="Q56" s="80" t="str">
        <f t="shared" si="2"/>
        <v/>
      </c>
      <c r="R56" s="80" t="str">
        <f t="shared" si="3"/>
        <v/>
      </c>
      <c r="S56" s="81" t="str">
        <f t="shared" si="13"/>
        <v/>
      </c>
      <c r="T56" s="123" t="str">
        <f t="shared" si="14"/>
        <v/>
      </c>
      <c r="U56" s="124" t="str">
        <f t="shared" si="5"/>
        <v/>
      </c>
      <c r="V56" s="95"/>
      <c r="W56" s="15" t="str">
        <f t="shared" si="6"/>
        <v/>
      </c>
      <c r="X56" s="15" t="str">
        <f t="shared" si="7"/>
        <v/>
      </c>
    </row>
    <row r="57" spans="1:24" x14ac:dyDescent="0.25">
      <c r="A57" s="102"/>
      <c r="B57" s="18"/>
      <c r="C57" s="103"/>
      <c r="D57" s="103"/>
      <c r="E57" s="104"/>
      <c r="F57" s="136"/>
      <c r="G57" s="70" t="str">
        <f>IF(ISBLANK(E57),"",VLOOKUP(W57,GroupRateTable!A:C,2,FALSE))</f>
        <v/>
      </c>
      <c r="H57" s="71" t="str">
        <f t="shared" si="8"/>
        <v/>
      </c>
      <c r="I57" s="71" t="str">
        <f t="shared" si="9"/>
        <v/>
      </c>
      <c r="J57" s="71" t="str">
        <f t="shared" si="10"/>
        <v/>
      </c>
      <c r="K57" s="71" t="str">
        <f t="shared" si="11"/>
        <v/>
      </c>
      <c r="L57" s="81" t="str">
        <f t="shared" si="12"/>
        <v/>
      </c>
      <c r="M57" s="79" t="str">
        <f>IF(ISBLANK(E57),"",VLOOKUP(W57,GroupRateTable!A:C,3,FALSE))</f>
        <v/>
      </c>
      <c r="N57" s="80" t="str">
        <f t="shared" si="0"/>
        <v/>
      </c>
      <c r="O57" s="80" t="str">
        <f>IF(ISBLANK(E57),"",(VLOOKUP(X57,GroupRateTable!A:C,3,FALSE)*C57)+((VLOOKUP(X57,GroupRateTable!A:C,3,FALSE)/2*D57)))</f>
        <v/>
      </c>
      <c r="P57" s="81" t="str">
        <f t="shared" si="1"/>
        <v/>
      </c>
      <c r="Q57" s="80" t="str">
        <f t="shared" si="2"/>
        <v/>
      </c>
      <c r="R57" s="80" t="str">
        <f t="shared" si="3"/>
        <v/>
      </c>
      <c r="S57" s="81" t="str">
        <f t="shared" si="13"/>
        <v/>
      </c>
      <c r="T57" s="123" t="str">
        <f t="shared" si="14"/>
        <v/>
      </c>
      <c r="U57" s="124" t="str">
        <f t="shared" si="5"/>
        <v/>
      </c>
      <c r="V57" s="95"/>
      <c r="W57" s="15" t="str">
        <f t="shared" si="6"/>
        <v/>
      </c>
      <c r="X57" s="15" t="str">
        <f t="shared" si="7"/>
        <v/>
      </c>
    </row>
    <row r="58" spans="1:24" x14ac:dyDescent="0.25">
      <c r="A58" s="102"/>
      <c r="B58" s="18"/>
      <c r="C58" s="103"/>
      <c r="D58" s="103"/>
      <c r="E58" s="104"/>
      <c r="F58" s="136"/>
      <c r="G58" s="70" t="str">
        <f>IF(ISBLANK(E58),"",VLOOKUP(W58,GroupRateTable!A:C,2,FALSE))</f>
        <v/>
      </c>
      <c r="H58" s="71" t="str">
        <f t="shared" si="8"/>
        <v/>
      </c>
      <c r="I58" s="71" t="str">
        <f t="shared" si="9"/>
        <v/>
      </c>
      <c r="J58" s="71" t="str">
        <f t="shared" si="10"/>
        <v/>
      </c>
      <c r="K58" s="71" t="str">
        <f t="shared" si="11"/>
        <v/>
      </c>
      <c r="L58" s="81" t="str">
        <f t="shared" si="12"/>
        <v/>
      </c>
      <c r="M58" s="79" t="str">
        <f>IF(ISBLANK(E58),"",VLOOKUP(W58,GroupRateTable!A:C,3,FALSE))</f>
        <v/>
      </c>
      <c r="N58" s="80" t="str">
        <f t="shared" si="0"/>
        <v/>
      </c>
      <c r="O58" s="80" t="str">
        <f>IF(ISBLANK(E58),"",(VLOOKUP(X58,GroupRateTable!A:C,3,FALSE)*C58)+((VLOOKUP(X58,GroupRateTable!A:C,3,FALSE)/2*D58)))</f>
        <v/>
      </c>
      <c r="P58" s="81" t="str">
        <f t="shared" si="1"/>
        <v/>
      </c>
      <c r="Q58" s="80" t="str">
        <f t="shared" si="2"/>
        <v/>
      </c>
      <c r="R58" s="80" t="str">
        <f t="shared" si="3"/>
        <v/>
      </c>
      <c r="S58" s="81" t="str">
        <f t="shared" si="13"/>
        <v/>
      </c>
      <c r="T58" s="123" t="str">
        <f t="shared" si="14"/>
        <v/>
      </c>
      <c r="U58" s="124" t="str">
        <f t="shared" si="5"/>
        <v/>
      </c>
      <c r="V58" s="95"/>
      <c r="W58" s="15" t="str">
        <f t="shared" si="6"/>
        <v/>
      </c>
      <c r="X58" s="15" t="str">
        <f t="shared" si="7"/>
        <v/>
      </c>
    </row>
    <row r="59" spans="1:24" x14ac:dyDescent="0.25">
      <c r="A59" s="102"/>
      <c r="B59" s="18"/>
      <c r="C59" s="103"/>
      <c r="D59" s="103"/>
      <c r="E59" s="104"/>
      <c r="F59" s="136"/>
      <c r="G59" s="70" t="str">
        <f>IF(ISBLANK(E59),"",VLOOKUP(W59,GroupRateTable!A:C,2,FALSE))</f>
        <v/>
      </c>
      <c r="H59" s="71" t="str">
        <f t="shared" si="8"/>
        <v/>
      </c>
      <c r="I59" s="71" t="str">
        <f t="shared" si="9"/>
        <v/>
      </c>
      <c r="J59" s="71" t="str">
        <f t="shared" si="10"/>
        <v/>
      </c>
      <c r="K59" s="71" t="str">
        <f t="shared" si="11"/>
        <v/>
      </c>
      <c r="L59" s="81" t="str">
        <f t="shared" si="12"/>
        <v/>
      </c>
      <c r="M59" s="79" t="str">
        <f>IF(ISBLANK(E59),"",VLOOKUP(W59,GroupRateTable!A:C,3,FALSE))</f>
        <v/>
      </c>
      <c r="N59" s="80" t="str">
        <f t="shared" si="0"/>
        <v/>
      </c>
      <c r="O59" s="80" t="str">
        <f>IF(ISBLANK(E59),"",(VLOOKUP(X59,GroupRateTable!A:C,3,FALSE)*C59)+((VLOOKUP(X59,GroupRateTable!A:C,3,FALSE)/2*D59)))</f>
        <v/>
      </c>
      <c r="P59" s="81" t="str">
        <f t="shared" si="1"/>
        <v/>
      </c>
      <c r="Q59" s="80" t="str">
        <f t="shared" si="2"/>
        <v/>
      </c>
      <c r="R59" s="80" t="str">
        <f t="shared" si="3"/>
        <v/>
      </c>
      <c r="S59" s="81" t="str">
        <f t="shared" si="13"/>
        <v/>
      </c>
      <c r="T59" s="123" t="str">
        <f t="shared" si="14"/>
        <v/>
      </c>
      <c r="U59" s="124" t="str">
        <f t="shared" si="5"/>
        <v/>
      </c>
      <c r="V59" s="95"/>
      <c r="W59" s="15" t="str">
        <f t="shared" si="6"/>
        <v/>
      </c>
      <c r="X59" s="15" t="str">
        <f t="shared" si="7"/>
        <v/>
      </c>
    </row>
    <row r="60" spans="1:24" x14ac:dyDescent="0.25">
      <c r="A60" s="102"/>
      <c r="B60" s="18"/>
      <c r="C60" s="103"/>
      <c r="D60" s="103"/>
      <c r="E60" s="104"/>
      <c r="F60" s="136"/>
      <c r="G60" s="70" t="str">
        <f>IF(ISBLANK(E60),"",VLOOKUP(W60,GroupRateTable!A:C,2,FALSE))</f>
        <v/>
      </c>
      <c r="H60" s="71" t="str">
        <f t="shared" si="8"/>
        <v/>
      </c>
      <c r="I60" s="71" t="str">
        <f t="shared" si="9"/>
        <v/>
      </c>
      <c r="J60" s="71" t="str">
        <f t="shared" si="10"/>
        <v/>
      </c>
      <c r="K60" s="71" t="str">
        <f>IF(ISBLANK(E60),"",(I60+J60))</f>
        <v/>
      </c>
      <c r="L60" s="81" t="str">
        <f t="shared" si="12"/>
        <v/>
      </c>
      <c r="M60" s="79" t="str">
        <f>IF(ISBLANK(E60),"",VLOOKUP(W60,GroupRateTable!A:C,3,FALSE))</f>
        <v/>
      </c>
      <c r="N60" s="80" t="str">
        <f t="shared" si="0"/>
        <v/>
      </c>
      <c r="O60" s="80" t="str">
        <f>IF(ISBLANK(E60),"",(VLOOKUP(X60,GroupRateTable!A:C,3,FALSE)*C60)+((VLOOKUP(X60,GroupRateTable!A:C,3,FALSE)/2*D60)))</f>
        <v/>
      </c>
      <c r="P60" s="81" t="str">
        <f t="shared" si="1"/>
        <v/>
      </c>
      <c r="Q60" s="80" t="str">
        <f t="shared" si="2"/>
        <v/>
      </c>
      <c r="R60" s="80" t="str">
        <f t="shared" si="3"/>
        <v/>
      </c>
      <c r="S60" s="81" t="str">
        <f t="shared" si="13"/>
        <v/>
      </c>
      <c r="T60" s="123" t="str">
        <f t="shared" si="14"/>
        <v/>
      </c>
      <c r="U60" s="124" t="str">
        <f t="shared" si="5"/>
        <v/>
      </c>
      <c r="V60" s="95"/>
      <c r="W60" s="15" t="str">
        <f t="shared" si="6"/>
        <v/>
      </c>
      <c r="X60" s="15" t="str">
        <f t="shared" si="7"/>
        <v/>
      </c>
    </row>
    <row r="61" spans="1:24" x14ac:dyDescent="0.25">
      <c r="A61" s="102"/>
      <c r="B61" s="18"/>
      <c r="C61" s="103"/>
      <c r="D61" s="103"/>
      <c r="E61" s="104"/>
      <c r="F61" s="136"/>
      <c r="G61" s="70" t="str">
        <f>IF(ISBLANK(E61),"",VLOOKUP(W61,GroupRateTable!A:C,2,FALSE))</f>
        <v/>
      </c>
      <c r="H61" s="71" t="str">
        <f t="shared" si="8"/>
        <v/>
      </c>
      <c r="I61" s="71" t="str">
        <f t="shared" si="9"/>
        <v/>
      </c>
      <c r="J61" s="71" t="str">
        <f t="shared" si="10"/>
        <v/>
      </c>
      <c r="K61" s="71" t="str">
        <f t="shared" ref="K61:K124" si="15">IF(ISBLANK(E61),"",(I61+J61))</f>
        <v/>
      </c>
      <c r="L61" s="81" t="str">
        <f t="shared" si="12"/>
        <v/>
      </c>
      <c r="M61" s="79" t="str">
        <f>IF(ISBLANK(E61),"",VLOOKUP(W61,GroupRateTable!A:C,3,FALSE))</f>
        <v/>
      </c>
      <c r="N61" s="80" t="str">
        <f t="shared" si="0"/>
        <v/>
      </c>
      <c r="O61" s="80" t="str">
        <f>IF(ISBLANK(E61),"",(VLOOKUP(X61,GroupRateTable!A:C,3,FALSE)*C61)+((VLOOKUP(X61,GroupRateTable!A:C,3,FALSE)/2*D61)))</f>
        <v/>
      </c>
      <c r="P61" s="81" t="str">
        <f t="shared" si="1"/>
        <v/>
      </c>
      <c r="Q61" s="80" t="str">
        <f t="shared" si="2"/>
        <v/>
      </c>
      <c r="R61" s="80" t="str">
        <f t="shared" si="3"/>
        <v/>
      </c>
      <c r="S61" s="81" t="str">
        <f t="shared" si="13"/>
        <v/>
      </c>
      <c r="T61" s="123" t="str">
        <f t="shared" si="14"/>
        <v/>
      </c>
      <c r="U61" s="124" t="str">
        <f t="shared" si="5"/>
        <v/>
      </c>
      <c r="V61" s="95"/>
      <c r="W61" s="15" t="str">
        <f t="shared" si="6"/>
        <v/>
      </c>
      <c r="X61" s="15" t="str">
        <f t="shared" si="7"/>
        <v/>
      </c>
    </row>
    <row r="62" spans="1:24" x14ac:dyDescent="0.25">
      <c r="A62" s="102"/>
      <c r="B62" s="18"/>
      <c r="C62" s="103"/>
      <c r="D62" s="103"/>
      <c r="E62" s="104"/>
      <c r="F62" s="136"/>
      <c r="G62" s="70" t="str">
        <f>IF(ISBLANK(E62),"",VLOOKUP(W62,GroupRateTable!A:C,2,FALSE))</f>
        <v/>
      </c>
      <c r="H62" s="71" t="str">
        <f t="shared" si="8"/>
        <v/>
      </c>
      <c r="I62" s="71" t="str">
        <f t="shared" si="9"/>
        <v/>
      </c>
      <c r="J62" s="71" t="str">
        <f t="shared" si="10"/>
        <v/>
      </c>
      <c r="K62" s="71" t="str">
        <f t="shared" si="15"/>
        <v/>
      </c>
      <c r="L62" s="81" t="str">
        <f t="shared" si="12"/>
        <v/>
      </c>
      <c r="M62" s="79" t="str">
        <f>IF(ISBLANK(E62),"",VLOOKUP(W62,GroupRateTable!A:C,3,FALSE))</f>
        <v/>
      </c>
      <c r="N62" s="80" t="str">
        <f t="shared" si="0"/>
        <v/>
      </c>
      <c r="O62" s="80" t="str">
        <f>IF(ISBLANK(E62),"",(VLOOKUP(X62,GroupRateTable!A:C,3,FALSE)*C62)+((VLOOKUP(X62,GroupRateTable!A:C,3,FALSE)/2*D62)))</f>
        <v/>
      </c>
      <c r="P62" s="81" t="str">
        <f t="shared" si="1"/>
        <v/>
      </c>
      <c r="Q62" s="80" t="str">
        <f t="shared" si="2"/>
        <v/>
      </c>
      <c r="R62" s="80" t="str">
        <f t="shared" si="3"/>
        <v/>
      </c>
      <c r="S62" s="81" t="str">
        <f t="shared" si="13"/>
        <v/>
      </c>
      <c r="T62" s="123" t="str">
        <f t="shared" si="14"/>
        <v/>
      </c>
      <c r="U62" s="124" t="str">
        <f t="shared" si="5"/>
        <v/>
      </c>
      <c r="V62" s="95"/>
      <c r="W62" s="15" t="str">
        <f t="shared" si="6"/>
        <v/>
      </c>
      <c r="X62" s="15" t="str">
        <f t="shared" si="7"/>
        <v/>
      </c>
    </row>
    <row r="63" spans="1:24" x14ac:dyDescent="0.25">
      <c r="A63" s="102"/>
      <c r="B63" s="18"/>
      <c r="C63" s="103"/>
      <c r="D63" s="103"/>
      <c r="E63" s="104"/>
      <c r="F63" s="136"/>
      <c r="G63" s="70" t="str">
        <f>IF(ISBLANK(E63),"",VLOOKUP(W63,GroupRateTable!A:C,2,FALSE))</f>
        <v/>
      </c>
      <c r="H63" s="71" t="str">
        <f t="shared" si="8"/>
        <v/>
      </c>
      <c r="I63" s="71" t="str">
        <f t="shared" si="9"/>
        <v/>
      </c>
      <c r="J63" s="71" t="str">
        <f t="shared" si="10"/>
        <v/>
      </c>
      <c r="K63" s="71" t="str">
        <f t="shared" si="15"/>
        <v/>
      </c>
      <c r="L63" s="81" t="str">
        <f t="shared" si="12"/>
        <v/>
      </c>
      <c r="M63" s="79" t="str">
        <f>IF(ISBLANK(E63),"",VLOOKUP(W63,GroupRateTable!A:C,3,FALSE))</f>
        <v/>
      </c>
      <c r="N63" s="80" t="str">
        <f t="shared" si="0"/>
        <v/>
      </c>
      <c r="O63" s="80" t="str">
        <f>IF(ISBLANK(E63),"",(VLOOKUP(X63,GroupRateTable!A:C,3,FALSE)*C63)+((VLOOKUP(X63,GroupRateTable!A:C,3,FALSE)/2*D63)))</f>
        <v/>
      </c>
      <c r="P63" s="81" t="str">
        <f t="shared" si="1"/>
        <v/>
      </c>
      <c r="Q63" s="80" t="str">
        <f t="shared" si="2"/>
        <v/>
      </c>
      <c r="R63" s="80" t="str">
        <f t="shared" si="3"/>
        <v/>
      </c>
      <c r="S63" s="81" t="str">
        <f t="shared" si="13"/>
        <v/>
      </c>
      <c r="T63" s="123" t="str">
        <f t="shared" si="14"/>
        <v/>
      </c>
      <c r="U63" s="124" t="str">
        <f t="shared" si="5"/>
        <v/>
      </c>
      <c r="V63" s="95"/>
      <c r="W63" s="15" t="str">
        <f t="shared" si="6"/>
        <v/>
      </c>
      <c r="X63" s="15" t="str">
        <f t="shared" si="7"/>
        <v/>
      </c>
    </row>
    <row r="64" spans="1:24" x14ac:dyDescent="0.25">
      <c r="A64" s="102"/>
      <c r="B64" s="18"/>
      <c r="C64" s="103"/>
      <c r="D64" s="103"/>
      <c r="E64" s="104"/>
      <c r="F64" s="136"/>
      <c r="G64" s="70" t="str">
        <f>IF(ISBLANK(E64),"",VLOOKUP(W64,GroupRateTable!A:C,2,FALSE))</f>
        <v/>
      </c>
      <c r="H64" s="71" t="str">
        <f t="shared" si="8"/>
        <v/>
      </c>
      <c r="I64" s="71" t="str">
        <f t="shared" si="9"/>
        <v/>
      </c>
      <c r="J64" s="71" t="str">
        <f t="shared" si="10"/>
        <v/>
      </c>
      <c r="K64" s="71" t="str">
        <f t="shared" si="15"/>
        <v/>
      </c>
      <c r="L64" s="81" t="str">
        <f t="shared" si="12"/>
        <v/>
      </c>
      <c r="M64" s="79" t="str">
        <f>IF(ISBLANK(E64),"",VLOOKUP(W64,GroupRateTable!A:C,3,FALSE))</f>
        <v/>
      </c>
      <c r="N64" s="80" t="str">
        <f t="shared" si="0"/>
        <v/>
      </c>
      <c r="O64" s="80" t="str">
        <f>IF(ISBLANK(E64),"",(VLOOKUP(X64,GroupRateTable!A:C,3,FALSE)*C64)+((VLOOKUP(X64,GroupRateTable!A:C,3,FALSE)/2*D64)))</f>
        <v/>
      </c>
      <c r="P64" s="81" t="str">
        <f t="shared" si="1"/>
        <v/>
      </c>
      <c r="Q64" s="80" t="str">
        <f t="shared" si="2"/>
        <v/>
      </c>
      <c r="R64" s="80" t="str">
        <f t="shared" si="3"/>
        <v/>
      </c>
      <c r="S64" s="81" t="str">
        <f t="shared" si="13"/>
        <v/>
      </c>
      <c r="T64" s="123" t="str">
        <f t="shared" si="14"/>
        <v/>
      </c>
      <c r="U64" s="124" t="str">
        <f t="shared" si="5"/>
        <v/>
      </c>
      <c r="V64" s="95"/>
      <c r="W64" s="15" t="str">
        <f t="shared" si="6"/>
        <v/>
      </c>
      <c r="X64" s="15" t="str">
        <f t="shared" si="7"/>
        <v/>
      </c>
    </row>
    <row r="65" spans="1:24" x14ac:dyDescent="0.25">
      <c r="A65" s="102"/>
      <c r="B65" s="18"/>
      <c r="C65" s="103"/>
      <c r="D65" s="103"/>
      <c r="E65" s="104"/>
      <c r="F65" s="136"/>
      <c r="G65" s="70" t="str">
        <f>IF(ISBLANK(E65),"",VLOOKUP(W65,GroupRateTable!A:C,2,FALSE))</f>
        <v/>
      </c>
      <c r="H65" s="71" t="str">
        <f t="shared" si="8"/>
        <v/>
      </c>
      <c r="I65" s="71" t="str">
        <f t="shared" si="9"/>
        <v/>
      </c>
      <c r="J65" s="71" t="str">
        <f t="shared" si="10"/>
        <v/>
      </c>
      <c r="K65" s="71" t="str">
        <f t="shared" si="15"/>
        <v/>
      </c>
      <c r="L65" s="81" t="str">
        <f t="shared" si="12"/>
        <v/>
      </c>
      <c r="M65" s="79" t="str">
        <f>IF(ISBLANK(E65),"",VLOOKUP(W65,GroupRateTable!A:C,3,FALSE))</f>
        <v/>
      </c>
      <c r="N65" s="80" t="str">
        <f t="shared" si="0"/>
        <v/>
      </c>
      <c r="O65" s="80" t="str">
        <f>IF(ISBLANK(E65),"",(VLOOKUP(X65,GroupRateTable!A:C,3,FALSE)*C65)+((VLOOKUP(X65,GroupRateTable!A:C,3,FALSE)/2*D65)))</f>
        <v/>
      </c>
      <c r="P65" s="81" t="str">
        <f t="shared" si="1"/>
        <v/>
      </c>
      <c r="Q65" s="80" t="str">
        <f t="shared" si="2"/>
        <v/>
      </c>
      <c r="R65" s="80" t="str">
        <f t="shared" si="3"/>
        <v/>
      </c>
      <c r="S65" s="81" t="str">
        <f t="shared" si="13"/>
        <v/>
      </c>
      <c r="T65" s="123" t="str">
        <f t="shared" si="14"/>
        <v/>
      </c>
      <c r="U65" s="124" t="str">
        <f t="shared" si="5"/>
        <v/>
      </c>
      <c r="V65" s="95"/>
      <c r="W65" s="15" t="str">
        <f t="shared" si="6"/>
        <v/>
      </c>
      <c r="X65" s="15" t="str">
        <f t="shared" si="7"/>
        <v/>
      </c>
    </row>
    <row r="66" spans="1:24" x14ac:dyDescent="0.25">
      <c r="A66" s="102"/>
      <c r="B66" s="18"/>
      <c r="C66" s="103"/>
      <c r="D66" s="103"/>
      <c r="E66" s="104"/>
      <c r="F66" s="136"/>
      <c r="G66" s="70" t="str">
        <f>IF(ISBLANK(E66),"",VLOOKUP(W66,GroupRateTable!A:C,2,FALSE))</f>
        <v/>
      </c>
      <c r="H66" s="71" t="str">
        <f t="shared" si="8"/>
        <v/>
      </c>
      <c r="I66" s="71" t="str">
        <f t="shared" si="9"/>
        <v/>
      </c>
      <c r="J66" s="71" t="str">
        <f t="shared" si="10"/>
        <v/>
      </c>
      <c r="K66" s="71" t="str">
        <f t="shared" si="15"/>
        <v/>
      </c>
      <c r="L66" s="81" t="str">
        <f t="shared" si="12"/>
        <v/>
      </c>
      <c r="M66" s="79" t="str">
        <f>IF(ISBLANK(E66),"",VLOOKUP(W66,GroupRateTable!A:C,3,FALSE))</f>
        <v/>
      </c>
      <c r="N66" s="80" t="str">
        <f t="shared" si="0"/>
        <v/>
      </c>
      <c r="O66" s="80" t="str">
        <f>IF(ISBLANK(E66),"",(VLOOKUP(X66,GroupRateTable!A:C,3,FALSE)*C66)+((VLOOKUP(X66,GroupRateTable!A:C,3,FALSE)/2*D66)))</f>
        <v/>
      </c>
      <c r="P66" s="81" t="str">
        <f t="shared" si="1"/>
        <v/>
      </c>
      <c r="Q66" s="80" t="str">
        <f t="shared" si="2"/>
        <v/>
      </c>
      <c r="R66" s="80" t="str">
        <f t="shared" si="3"/>
        <v/>
      </c>
      <c r="S66" s="81" t="str">
        <f t="shared" si="13"/>
        <v/>
      </c>
      <c r="T66" s="123" t="str">
        <f t="shared" si="14"/>
        <v/>
      </c>
      <c r="U66" s="124" t="str">
        <f t="shared" si="5"/>
        <v/>
      </c>
      <c r="V66" s="95"/>
      <c r="W66" s="15" t="str">
        <f t="shared" si="6"/>
        <v/>
      </c>
      <c r="X66" s="15" t="str">
        <f t="shared" si="7"/>
        <v/>
      </c>
    </row>
    <row r="67" spans="1:24" x14ac:dyDescent="0.25">
      <c r="A67" s="102"/>
      <c r="B67" s="18"/>
      <c r="C67" s="103"/>
      <c r="D67" s="103"/>
      <c r="E67" s="104"/>
      <c r="F67" s="136"/>
      <c r="G67" s="70" t="str">
        <f>IF(ISBLANK(E67),"",VLOOKUP(W67,GroupRateTable!A:C,2,FALSE))</f>
        <v/>
      </c>
      <c r="H67" s="71" t="str">
        <f t="shared" si="8"/>
        <v/>
      </c>
      <c r="I67" s="71" t="str">
        <f t="shared" si="9"/>
        <v/>
      </c>
      <c r="J67" s="71" t="str">
        <f t="shared" si="10"/>
        <v/>
      </c>
      <c r="K67" s="71" t="str">
        <f t="shared" si="15"/>
        <v/>
      </c>
      <c r="L67" s="81" t="str">
        <f t="shared" si="12"/>
        <v/>
      </c>
      <c r="M67" s="79" t="str">
        <f>IF(ISBLANK(E67),"",VLOOKUP(W67,GroupRateTable!A:C,3,FALSE))</f>
        <v/>
      </c>
      <c r="N67" s="80" t="str">
        <f t="shared" si="0"/>
        <v/>
      </c>
      <c r="O67" s="80" t="str">
        <f>IF(ISBLANK(E67),"",(VLOOKUP(X67,GroupRateTable!A:C,3,FALSE)*C67)+((VLOOKUP(X67,GroupRateTable!A:C,3,FALSE)/2*D67)))</f>
        <v/>
      </c>
      <c r="P67" s="81" t="str">
        <f t="shared" si="1"/>
        <v/>
      </c>
      <c r="Q67" s="80" t="str">
        <f t="shared" si="2"/>
        <v/>
      </c>
      <c r="R67" s="80" t="str">
        <f t="shared" si="3"/>
        <v/>
      </c>
      <c r="S67" s="81" t="str">
        <f t="shared" si="13"/>
        <v/>
      </c>
      <c r="T67" s="123" t="str">
        <f t="shared" si="14"/>
        <v/>
      </c>
      <c r="U67" s="124" t="str">
        <f t="shared" si="5"/>
        <v/>
      </c>
      <c r="V67" s="95"/>
      <c r="W67" s="15" t="str">
        <f t="shared" si="6"/>
        <v/>
      </c>
      <c r="X67" s="15" t="str">
        <f t="shared" si="7"/>
        <v/>
      </c>
    </row>
    <row r="68" spans="1:24" x14ac:dyDescent="0.25">
      <c r="A68" s="102"/>
      <c r="B68" s="18"/>
      <c r="C68" s="103"/>
      <c r="D68" s="103"/>
      <c r="E68" s="104"/>
      <c r="F68" s="136"/>
      <c r="G68" s="70" t="str">
        <f>IF(ISBLANK(E68),"",VLOOKUP(W68,GroupRateTable!A:C,2,FALSE))</f>
        <v/>
      </c>
      <c r="H68" s="71" t="str">
        <f t="shared" si="8"/>
        <v/>
      </c>
      <c r="I68" s="71" t="str">
        <f t="shared" si="9"/>
        <v/>
      </c>
      <c r="J68" s="71" t="str">
        <f t="shared" si="10"/>
        <v/>
      </c>
      <c r="K68" s="71" t="str">
        <f t="shared" si="15"/>
        <v/>
      </c>
      <c r="L68" s="81" t="str">
        <f t="shared" si="12"/>
        <v/>
      </c>
      <c r="M68" s="79" t="str">
        <f>IF(ISBLANK(E68),"",VLOOKUP(W68,GroupRateTable!A:C,3,FALSE))</f>
        <v/>
      </c>
      <c r="N68" s="80" t="str">
        <f t="shared" si="0"/>
        <v/>
      </c>
      <c r="O68" s="80" t="str">
        <f>IF(ISBLANK(E68),"",(VLOOKUP(X68,GroupRateTable!A:C,3,FALSE)*C68)+((VLOOKUP(X68,GroupRateTable!A:C,3,FALSE)/2*D68)))</f>
        <v/>
      </c>
      <c r="P68" s="81" t="str">
        <f t="shared" si="1"/>
        <v/>
      </c>
      <c r="Q68" s="80" t="str">
        <f t="shared" si="2"/>
        <v/>
      </c>
      <c r="R68" s="80" t="str">
        <f t="shared" si="3"/>
        <v/>
      </c>
      <c r="S68" s="81" t="str">
        <f t="shared" si="13"/>
        <v/>
      </c>
      <c r="T68" s="123" t="str">
        <f t="shared" si="14"/>
        <v/>
      </c>
      <c r="U68" s="124" t="str">
        <f t="shared" si="5"/>
        <v/>
      </c>
      <c r="V68" s="95"/>
      <c r="W68" s="15" t="str">
        <f t="shared" si="6"/>
        <v/>
      </c>
      <c r="X68" s="15" t="str">
        <f t="shared" si="7"/>
        <v/>
      </c>
    </row>
    <row r="69" spans="1:24" x14ac:dyDescent="0.25">
      <c r="A69" s="102"/>
      <c r="B69" s="18"/>
      <c r="C69" s="103"/>
      <c r="D69" s="103"/>
      <c r="E69" s="104"/>
      <c r="F69" s="136"/>
      <c r="G69" s="70" t="str">
        <f>IF(ISBLANK(E69),"",VLOOKUP(W69,GroupRateTable!A:C,2,FALSE))</f>
        <v/>
      </c>
      <c r="H69" s="71" t="str">
        <f t="shared" si="8"/>
        <v/>
      </c>
      <c r="I69" s="71" t="str">
        <f t="shared" si="9"/>
        <v/>
      </c>
      <c r="J69" s="71" t="str">
        <f t="shared" si="10"/>
        <v/>
      </c>
      <c r="K69" s="71" t="str">
        <f t="shared" si="15"/>
        <v/>
      </c>
      <c r="L69" s="81" t="str">
        <f t="shared" si="12"/>
        <v/>
      </c>
      <c r="M69" s="79" t="str">
        <f>IF(ISBLANK(E69),"",VLOOKUP(W69,GroupRateTable!A:C,3,FALSE))</f>
        <v/>
      </c>
      <c r="N69" s="80" t="str">
        <f t="shared" si="0"/>
        <v/>
      </c>
      <c r="O69" s="80" t="str">
        <f>IF(ISBLANK(E69),"",(VLOOKUP(X69,GroupRateTable!A:C,3,FALSE)*C69)+((VLOOKUP(X69,GroupRateTable!A:C,3,FALSE)/2*D69)))</f>
        <v/>
      </c>
      <c r="P69" s="81" t="str">
        <f t="shared" si="1"/>
        <v/>
      </c>
      <c r="Q69" s="80" t="str">
        <f t="shared" si="2"/>
        <v/>
      </c>
      <c r="R69" s="80" t="str">
        <f t="shared" si="3"/>
        <v/>
      </c>
      <c r="S69" s="81" t="str">
        <f t="shared" si="13"/>
        <v/>
      </c>
      <c r="T69" s="123" t="str">
        <f t="shared" si="14"/>
        <v/>
      </c>
      <c r="U69" s="124" t="str">
        <f t="shared" si="5"/>
        <v/>
      </c>
      <c r="V69" s="95"/>
      <c r="W69" s="15" t="str">
        <f t="shared" si="6"/>
        <v/>
      </c>
      <c r="X69" s="15" t="str">
        <f t="shared" si="7"/>
        <v/>
      </c>
    </row>
    <row r="70" spans="1:24" x14ac:dyDescent="0.25">
      <c r="A70" s="102"/>
      <c r="B70" s="18"/>
      <c r="C70" s="103"/>
      <c r="D70" s="103"/>
      <c r="E70" s="104"/>
      <c r="F70" s="136"/>
      <c r="G70" s="70" t="str">
        <f>IF(ISBLANK(E70),"",VLOOKUP(W70,GroupRateTable!A:C,2,FALSE))</f>
        <v/>
      </c>
      <c r="H70" s="71" t="str">
        <f t="shared" si="8"/>
        <v/>
      </c>
      <c r="I70" s="71" t="str">
        <f t="shared" si="9"/>
        <v/>
      </c>
      <c r="J70" s="71" t="str">
        <f t="shared" si="10"/>
        <v/>
      </c>
      <c r="K70" s="71" t="str">
        <f t="shared" si="15"/>
        <v/>
      </c>
      <c r="L70" s="81" t="str">
        <f t="shared" si="12"/>
        <v/>
      </c>
      <c r="M70" s="79" t="str">
        <f>IF(ISBLANK(E70),"",VLOOKUP(W70,GroupRateTable!A:C,3,FALSE))</f>
        <v/>
      </c>
      <c r="N70" s="80" t="str">
        <f t="shared" si="0"/>
        <v/>
      </c>
      <c r="O70" s="80" t="str">
        <f>IF(ISBLANK(E70),"",(VLOOKUP(X70,GroupRateTable!A:C,3,FALSE)*C70)+((VLOOKUP(X70,GroupRateTable!A:C,3,FALSE)/2*D70)))</f>
        <v/>
      </c>
      <c r="P70" s="81" t="str">
        <f t="shared" si="1"/>
        <v/>
      </c>
      <c r="Q70" s="80" t="str">
        <f t="shared" si="2"/>
        <v/>
      </c>
      <c r="R70" s="80" t="str">
        <f t="shared" si="3"/>
        <v/>
      </c>
      <c r="S70" s="81" t="str">
        <f t="shared" si="13"/>
        <v/>
      </c>
      <c r="T70" s="123" t="str">
        <f t="shared" si="14"/>
        <v/>
      </c>
      <c r="U70" s="124" t="str">
        <f t="shared" si="5"/>
        <v/>
      </c>
      <c r="V70" s="95"/>
      <c r="W70" s="15" t="str">
        <f t="shared" si="6"/>
        <v/>
      </c>
      <c r="X70" s="15" t="str">
        <f t="shared" si="7"/>
        <v/>
      </c>
    </row>
    <row r="71" spans="1:24" x14ac:dyDescent="0.25">
      <c r="A71" s="102"/>
      <c r="B71" s="18"/>
      <c r="C71" s="103"/>
      <c r="D71" s="103"/>
      <c r="E71" s="104"/>
      <c r="F71" s="136"/>
      <c r="G71" s="70" t="str">
        <f>IF(ISBLANK(E71),"",VLOOKUP(W71,GroupRateTable!A:C,2,FALSE))</f>
        <v/>
      </c>
      <c r="H71" s="71" t="str">
        <f t="shared" si="8"/>
        <v/>
      </c>
      <c r="I71" s="71" t="str">
        <f t="shared" si="9"/>
        <v/>
      </c>
      <c r="J71" s="71" t="str">
        <f t="shared" si="10"/>
        <v/>
      </c>
      <c r="K71" s="71" t="str">
        <f t="shared" si="15"/>
        <v/>
      </c>
      <c r="L71" s="81" t="str">
        <f t="shared" si="12"/>
        <v/>
      </c>
      <c r="M71" s="79" t="str">
        <f>IF(ISBLANK(E71),"",VLOOKUP(W71,GroupRateTable!A:C,3,FALSE))</f>
        <v/>
      </c>
      <c r="N71" s="80" t="str">
        <f t="shared" si="0"/>
        <v/>
      </c>
      <c r="O71" s="80" t="str">
        <f>IF(ISBLANK(E71),"",(VLOOKUP(X71,GroupRateTable!A:C,3,FALSE)*C71)+((VLOOKUP(X71,GroupRateTable!A:C,3,FALSE)/2*D71)))</f>
        <v/>
      </c>
      <c r="P71" s="81" t="str">
        <f t="shared" si="1"/>
        <v/>
      </c>
      <c r="Q71" s="80" t="str">
        <f t="shared" si="2"/>
        <v/>
      </c>
      <c r="R71" s="80" t="str">
        <f t="shared" si="3"/>
        <v/>
      </c>
      <c r="S71" s="81" t="str">
        <f t="shared" si="13"/>
        <v/>
      </c>
      <c r="T71" s="123" t="str">
        <f t="shared" si="14"/>
        <v/>
      </c>
      <c r="U71" s="124" t="str">
        <f t="shared" si="5"/>
        <v/>
      </c>
      <c r="V71" s="95"/>
      <c r="W71" s="15" t="str">
        <f t="shared" si="6"/>
        <v/>
      </c>
      <c r="X71" s="15" t="str">
        <f t="shared" si="7"/>
        <v/>
      </c>
    </row>
    <row r="72" spans="1:24" x14ac:dyDescent="0.25">
      <c r="A72" s="102"/>
      <c r="B72" s="18"/>
      <c r="C72" s="103"/>
      <c r="D72" s="103"/>
      <c r="E72" s="104"/>
      <c r="F72" s="136"/>
      <c r="G72" s="70" t="str">
        <f>IF(ISBLANK(E72),"",VLOOKUP(W72,GroupRateTable!A:C,2,FALSE))</f>
        <v/>
      </c>
      <c r="H72" s="71" t="str">
        <f t="shared" si="8"/>
        <v/>
      </c>
      <c r="I72" s="71" t="str">
        <f t="shared" si="9"/>
        <v/>
      </c>
      <c r="J72" s="71" t="str">
        <f t="shared" si="10"/>
        <v/>
      </c>
      <c r="K72" s="71" t="str">
        <f t="shared" si="15"/>
        <v/>
      </c>
      <c r="L72" s="81" t="str">
        <f t="shared" si="12"/>
        <v/>
      </c>
      <c r="M72" s="79" t="str">
        <f>IF(ISBLANK(E72),"",VLOOKUP(W72,GroupRateTable!A:C,3,FALSE))</f>
        <v/>
      </c>
      <c r="N72" s="80" t="str">
        <f t="shared" si="0"/>
        <v/>
      </c>
      <c r="O72" s="80" t="str">
        <f>IF(ISBLANK(E72),"",(VLOOKUP(X72,GroupRateTable!A:C,3,FALSE)*C72)+((VLOOKUP(X72,GroupRateTable!A:C,3,FALSE)/2*D72)))</f>
        <v/>
      </c>
      <c r="P72" s="81" t="str">
        <f t="shared" si="1"/>
        <v/>
      </c>
      <c r="Q72" s="80" t="str">
        <f t="shared" si="2"/>
        <v/>
      </c>
      <c r="R72" s="80" t="str">
        <f t="shared" si="3"/>
        <v/>
      </c>
      <c r="S72" s="81" t="str">
        <f t="shared" si="13"/>
        <v/>
      </c>
      <c r="T72" s="123" t="str">
        <f t="shared" si="14"/>
        <v/>
      </c>
      <c r="U72" s="124" t="str">
        <f t="shared" si="5"/>
        <v/>
      </c>
      <c r="V72" s="95"/>
      <c r="W72" s="15" t="str">
        <f t="shared" si="6"/>
        <v/>
      </c>
      <c r="X72" s="15" t="str">
        <f t="shared" si="7"/>
        <v/>
      </c>
    </row>
    <row r="73" spans="1:24" x14ac:dyDescent="0.25">
      <c r="A73" s="102"/>
      <c r="B73" s="18"/>
      <c r="C73" s="103"/>
      <c r="D73" s="103"/>
      <c r="E73" s="104"/>
      <c r="F73" s="136"/>
      <c r="G73" s="70" t="str">
        <f>IF(ISBLANK(E73),"",VLOOKUP(W73,GroupRateTable!A:C,2,FALSE))</f>
        <v/>
      </c>
      <c r="H73" s="71" t="str">
        <f t="shared" si="8"/>
        <v/>
      </c>
      <c r="I73" s="71" t="str">
        <f t="shared" si="9"/>
        <v/>
      </c>
      <c r="J73" s="71" t="str">
        <f t="shared" si="10"/>
        <v/>
      </c>
      <c r="K73" s="71" t="str">
        <f t="shared" si="15"/>
        <v/>
      </c>
      <c r="L73" s="81" t="str">
        <f t="shared" si="12"/>
        <v/>
      </c>
      <c r="M73" s="79" t="str">
        <f>IF(ISBLANK(E73),"",VLOOKUP(W73,GroupRateTable!A:C,3,FALSE))</f>
        <v/>
      </c>
      <c r="N73" s="80" t="str">
        <f t="shared" si="0"/>
        <v/>
      </c>
      <c r="O73" s="80" t="str">
        <f>IF(ISBLANK(E73),"",(VLOOKUP(X73,GroupRateTable!A:C,3,FALSE)*C73)+((VLOOKUP(X73,GroupRateTable!A:C,3,FALSE)/2*D73)))</f>
        <v/>
      </c>
      <c r="P73" s="81" t="str">
        <f t="shared" si="1"/>
        <v/>
      </c>
      <c r="Q73" s="80" t="str">
        <f t="shared" si="2"/>
        <v/>
      </c>
      <c r="R73" s="80" t="str">
        <f t="shared" si="3"/>
        <v/>
      </c>
      <c r="S73" s="81" t="str">
        <f t="shared" si="13"/>
        <v/>
      </c>
      <c r="T73" s="123" t="str">
        <f t="shared" si="14"/>
        <v/>
      </c>
      <c r="U73" s="124" t="str">
        <f t="shared" si="5"/>
        <v/>
      </c>
      <c r="V73" s="95"/>
      <c r="W73" s="15" t="str">
        <f t="shared" si="6"/>
        <v/>
      </c>
      <c r="X73" s="15" t="str">
        <f t="shared" si="7"/>
        <v/>
      </c>
    </row>
    <row r="74" spans="1:24" x14ac:dyDescent="0.25">
      <c r="A74" s="102"/>
      <c r="B74" s="18"/>
      <c r="C74" s="103"/>
      <c r="D74" s="103"/>
      <c r="E74" s="104"/>
      <c r="F74" s="136"/>
      <c r="G74" s="70" t="str">
        <f>IF(ISBLANK(E74),"",VLOOKUP(W74,GroupRateTable!A:C,2,FALSE))</f>
        <v/>
      </c>
      <c r="H74" s="71" t="str">
        <f t="shared" si="8"/>
        <v/>
      </c>
      <c r="I74" s="71" t="str">
        <f t="shared" si="9"/>
        <v/>
      </c>
      <c r="J74" s="71" t="str">
        <f t="shared" si="10"/>
        <v/>
      </c>
      <c r="K74" s="71" t="str">
        <f t="shared" si="15"/>
        <v/>
      </c>
      <c r="L74" s="81" t="str">
        <f t="shared" si="12"/>
        <v/>
      </c>
      <c r="M74" s="79" t="str">
        <f>IF(ISBLANK(E74),"",VLOOKUP(W74,GroupRateTable!A:C,3,FALSE))</f>
        <v/>
      </c>
      <c r="N74" s="80" t="str">
        <f t="shared" ref="N74:N137" si="16">IF(ISBLANK(E74),"",((M74-G74)*C74)+(((M74-G74)/2)*D74))</f>
        <v/>
      </c>
      <c r="O74" s="80" t="str">
        <f>IF(ISBLANK(E74),"",(VLOOKUP(X74,GroupRateTable!A:C,3,FALSE)*C74)+((VLOOKUP(X74,GroupRateTable!A:C,3,FALSE)/2*D74)))</f>
        <v/>
      </c>
      <c r="P74" s="81" t="str">
        <f t="shared" ref="P74:P137" si="17">IF(ISBLANK(E74),"",N74+O74)</f>
        <v/>
      </c>
      <c r="Q74" s="80" t="str">
        <f t="shared" ref="Q74:Q137" si="18">IF(ISBLANK(E74),"",(C74*IF(E74="Infant",$K$3,IF(E74="Toddler",$K$4,IF(E74="Preschool",$K$5,IF(E74="School",$K$6,"")))))+(D74*IF(E74="Infant",$K$3,IF(E74="Toddler",$K$4,IF(E74="Preschool",$K$5,IF(E74="School",$K$6,""))))/2))</f>
        <v/>
      </c>
      <c r="R74" s="80" t="str">
        <f t="shared" ref="R74:R137" si="19">IF(ISBLANK(E74),"",N74+K74)</f>
        <v/>
      </c>
      <c r="S74" s="81" t="str">
        <f t="shared" si="13"/>
        <v/>
      </c>
      <c r="T74" s="123" t="str">
        <f t="shared" si="14"/>
        <v/>
      </c>
      <c r="U74" s="124" t="str">
        <f t="shared" ref="U74:U137" si="20">IF(ISBLANK(E74),"",K74-L74+N74+O74)</f>
        <v/>
      </c>
      <c r="V74" s="95"/>
      <c r="W74" s="15" t="str">
        <f t="shared" ref="W74:W137" si="21">IF(ISBLANK(E74),"",CONCATENATE($B$4,",",E74))</f>
        <v/>
      </c>
      <c r="X74" s="15" t="str">
        <f t="shared" ref="X74:X137" si="22">IF(ISBLANK(E74),"",CONCATENATE($B$4,",",E74,",",$I$4))</f>
        <v/>
      </c>
    </row>
    <row r="75" spans="1:24" x14ac:dyDescent="0.25">
      <c r="A75" s="102"/>
      <c r="B75" s="18"/>
      <c r="C75" s="103"/>
      <c r="D75" s="103"/>
      <c r="E75" s="104"/>
      <c r="F75" s="136"/>
      <c r="G75" s="70" t="str">
        <f>IF(ISBLANK(E75),"",VLOOKUP(W75,GroupRateTable!A:C,2,FALSE))</f>
        <v/>
      </c>
      <c r="H75" s="71" t="str">
        <f t="shared" ref="H75:H138" si="23">IF(ISBLANK(E75),"",(G75/2))</f>
        <v/>
      </c>
      <c r="I75" s="71" t="str">
        <f t="shared" ref="I75:I138" si="24">IF(ISBLANK(E75),"",(G75*C75))</f>
        <v/>
      </c>
      <c r="J75" s="71" t="str">
        <f t="shared" ref="J75:J138" si="25">IF(ISBLANK(E75),"",(H75*D75))</f>
        <v/>
      </c>
      <c r="K75" s="71" t="str">
        <f t="shared" si="15"/>
        <v/>
      </c>
      <c r="L75" s="81" t="str">
        <f t="shared" ref="L75:L138" si="26">IF(ISBLANK(F75),"",K75-(K75*F75))</f>
        <v/>
      </c>
      <c r="M75" s="79" t="str">
        <f>IF(ISBLANK(E75),"",VLOOKUP(W75,GroupRateTable!A:C,3,FALSE))</f>
        <v/>
      </c>
      <c r="N75" s="80" t="str">
        <f t="shared" si="16"/>
        <v/>
      </c>
      <c r="O75" s="80" t="str">
        <f>IF(ISBLANK(E75),"",(VLOOKUP(X75,GroupRateTable!A:C,3,FALSE)*C75)+((VLOOKUP(X75,GroupRateTable!A:C,3,FALSE)/2*D75)))</f>
        <v/>
      </c>
      <c r="P75" s="81" t="str">
        <f t="shared" si="17"/>
        <v/>
      </c>
      <c r="Q75" s="80" t="str">
        <f t="shared" si="18"/>
        <v/>
      </c>
      <c r="R75" s="80" t="str">
        <f t="shared" si="19"/>
        <v/>
      </c>
      <c r="S75" s="81" t="str">
        <f t="shared" ref="S75:S138" si="27">IF(ISBLANK(E75),"",IF(R75&gt;Q75,0,Q75-R75))</f>
        <v/>
      </c>
      <c r="T75" s="123" t="str">
        <f t="shared" si="14"/>
        <v/>
      </c>
      <c r="U75" s="124" t="str">
        <f t="shared" si="20"/>
        <v/>
      </c>
      <c r="V75" s="95"/>
      <c r="W75" s="15" t="str">
        <f t="shared" si="21"/>
        <v/>
      </c>
      <c r="X75" s="15" t="str">
        <f t="shared" si="22"/>
        <v/>
      </c>
    </row>
    <row r="76" spans="1:24" x14ac:dyDescent="0.25">
      <c r="A76" s="102"/>
      <c r="B76" s="18"/>
      <c r="C76" s="103"/>
      <c r="D76" s="103"/>
      <c r="E76" s="104"/>
      <c r="F76" s="136"/>
      <c r="G76" s="70" t="str">
        <f>IF(ISBLANK(E76),"",VLOOKUP(W76,GroupRateTable!A:C,2,FALSE))</f>
        <v/>
      </c>
      <c r="H76" s="71" t="str">
        <f t="shared" si="23"/>
        <v/>
      </c>
      <c r="I76" s="71" t="str">
        <f t="shared" si="24"/>
        <v/>
      </c>
      <c r="J76" s="71" t="str">
        <f t="shared" si="25"/>
        <v/>
      </c>
      <c r="K76" s="71" t="str">
        <f t="shared" si="15"/>
        <v/>
      </c>
      <c r="L76" s="81" t="str">
        <f t="shared" si="26"/>
        <v/>
      </c>
      <c r="M76" s="79" t="str">
        <f>IF(ISBLANK(E76),"",VLOOKUP(W76,GroupRateTable!A:C,3,FALSE))</f>
        <v/>
      </c>
      <c r="N76" s="80" t="str">
        <f t="shared" si="16"/>
        <v/>
      </c>
      <c r="O76" s="80" t="str">
        <f>IF(ISBLANK(E76),"",(VLOOKUP(X76,GroupRateTable!A:C,3,FALSE)*C76)+((VLOOKUP(X76,GroupRateTable!A:C,3,FALSE)/2*D76)))</f>
        <v/>
      </c>
      <c r="P76" s="81" t="str">
        <f t="shared" si="17"/>
        <v/>
      </c>
      <c r="Q76" s="80" t="str">
        <f t="shared" si="18"/>
        <v/>
      </c>
      <c r="R76" s="80" t="str">
        <f t="shared" si="19"/>
        <v/>
      </c>
      <c r="S76" s="81" t="str">
        <f t="shared" si="27"/>
        <v/>
      </c>
      <c r="T76" s="123" t="str">
        <f t="shared" si="14"/>
        <v/>
      </c>
      <c r="U76" s="124" t="str">
        <f t="shared" si="20"/>
        <v/>
      </c>
      <c r="V76" s="95"/>
      <c r="W76" s="15" t="str">
        <f t="shared" si="21"/>
        <v/>
      </c>
      <c r="X76" s="15" t="str">
        <f t="shared" si="22"/>
        <v/>
      </c>
    </row>
    <row r="77" spans="1:24" x14ac:dyDescent="0.25">
      <c r="A77" s="102"/>
      <c r="B77" s="18"/>
      <c r="C77" s="103"/>
      <c r="D77" s="103"/>
      <c r="E77" s="104"/>
      <c r="F77" s="136"/>
      <c r="G77" s="70" t="str">
        <f>IF(ISBLANK(E77),"",VLOOKUP(W77,GroupRateTable!A:C,2,FALSE))</f>
        <v/>
      </c>
      <c r="H77" s="71" t="str">
        <f t="shared" si="23"/>
        <v/>
      </c>
      <c r="I77" s="71" t="str">
        <f t="shared" si="24"/>
        <v/>
      </c>
      <c r="J77" s="71" t="str">
        <f t="shared" si="25"/>
        <v/>
      </c>
      <c r="K77" s="71" t="str">
        <f t="shared" si="15"/>
        <v/>
      </c>
      <c r="L77" s="81" t="str">
        <f t="shared" si="26"/>
        <v/>
      </c>
      <c r="M77" s="79" t="str">
        <f>IF(ISBLANK(E77),"",VLOOKUP(W77,GroupRateTable!A:C,3,FALSE))</f>
        <v/>
      </c>
      <c r="N77" s="80" t="str">
        <f t="shared" si="16"/>
        <v/>
      </c>
      <c r="O77" s="80" t="str">
        <f>IF(ISBLANK(E77),"",(VLOOKUP(X77,GroupRateTable!A:C,3,FALSE)*C77)+((VLOOKUP(X77,GroupRateTable!A:C,3,FALSE)/2*D77)))</f>
        <v/>
      </c>
      <c r="P77" s="81" t="str">
        <f t="shared" si="17"/>
        <v/>
      </c>
      <c r="Q77" s="80" t="str">
        <f t="shared" si="18"/>
        <v/>
      </c>
      <c r="R77" s="80" t="str">
        <f t="shared" si="19"/>
        <v/>
      </c>
      <c r="S77" s="81" t="str">
        <f t="shared" si="27"/>
        <v/>
      </c>
      <c r="T77" s="123" t="str">
        <f t="shared" si="14"/>
        <v/>
      </c>
      <c r="U77" s="124" t="str">
        <f t="shared" si="20"/>
        <v/>
      </c>
      <c r="V77" s="95"/>
      <c r="W77" s="15" t="str">
        <f t="shared" si="21"/>
        <v/>
      </c>
      <c r="X77" s="15" t="str">
        <f t="shared" si="22"/>
        <v/>
      </c>
    </row>
    <row r="78" spans="1:24" x14ac:dyDescent="0.25">
      <c r="A78" s="102"/>
      <c r="B78" s="18"/>
      <c r="C78" s="103"/>
      <c r="D78" s="103"/>
      <c r="E78" s="104"/>
      <c r="F78" s="136"/>
      <c r="G78" s="70" t="str">
        <f>IF(ISBLANK(E78),"",VLOOKUP(W78,GroupRateTable!A:C,2,FALSE))</f>
        <v/>
      </c>
      <c r="H78" s="71" t="str">
        <f t="shared" si="23"/>
        <v/>
      </c>
      <c r="I78" s="71" t="str">
        <f t="shared" si="24"/>
        <v/>
      </c>
      <c r="J78" s="71" t="str">
        <f t="shared" si="25"/>
        <v/>
      </c>
      <c r="K78" s="71" t="str">
        <f t="shared" si="15"/>
        <v/>
      </c>
      <c r="L78" s="81" t="str">
        <f t="shared" si="26"/>
        <v/>
      </c>
      <c r="M78" s="79" t="str">
        <f>IF(ISBLANK(E78),"",VLOOKUP(W78,GroupRateTable!A:C,3,FALSE))</f>
        <v/>
      </c>
      <c r="N78" s="80" t="str">
        <f t="shared" si="16"/>
        <v/>
      </c>
      <c r="O78" s="80" t="str">
        <f>IF(ISBLANK(E78),"",(VLOOKUP(X78,GroupRateTable!A:C,3,FALSE)*C78)+((VLOOKUP(X78,GroupRateTable!A:C,3,FALSE)/2*D78)))</f>
        <v/>
      </c>
      <c r="P78" s="81" t="str">
        <f t="shared" si="17"/>
        <v/>
      </c>
      <c r="Q78" s="80" t="str">
        <f t="shared" si="18"/>
        <v/>
      </c>
      <c r="R78" s="80" t="str">
        <f t="shared" si="19"/>
        <v/>
      </c>
      <c r="S78" s="81" t="str">
        <f t="shared" si="27"/>
        <v/>
      </c>
      <c r="T78" s="123" t="str">
        <f t="shared" si="14"/>
        <v/>
      </c>
      <c r="U78" s="124" t="str">
        <f t="shared" si="20"/>
        <v/>
      </c>
      <c r="V78" s="95"/>
      <c r="W78" s="15" t="str">
        <f t="shared" si="21"/>
        <v/>
      </c>
      <c r="X78" s="15" t="str">
        <f t="shared" si="22"/>
        <v/>
      </c>
    </row>
    <row r="79" spans="1:24" x14ac:dyDescent="0.25">
      <c r="A79" s="102"/>
      <c r="B79" s="18"/>
      <c r="C79" s="103"/>
      <c r="D79" s="103"/>
      <c r="E79" s="104"/>
      <c r="F79" s="136"/>
      <c r="G79" s="70" t="str">
        <f>IF(ISBLANK(E79),"",VLOOKUP(W79,GroupRateTable!A:C,2,FALSE))</f>
        <v/>
      </c>
      <c r="H79" s="71" t="str">
        <f t="shared" si="23"/>
        <v/>
      </c>
      <c r="I79" s="71" t="str">
        <f t="shared" si="24"/>
        <v/>
      </c>
      <c r="J79" s="71" t="str">
        <f t="shared" si="25"/>
        <v/>
      </c>
      <c r="K79" s="71" t="str">
        <f t="shared" si="15"/>
        <v/>
      </c>
      <c r="L79" s="81" t="str">
        <f t="shared" si="26"/>
        <v/>
      </c>
      <c r="M79" s="79" t="str">
        <f>IF(ISBLANK(E79),"",VLOOKUP(W79,GroupRateTable!A:C,3,FALSE))</f>
        <v/>
      </c>
      <c r="N79" s="80" t="str">
        <f t="shared" si="16"/>
        <v/>
      </c>
      <c r="O79" s="80" t="str">
        <f>IF(ISBLANK(E79),"",(VLOOKUP(X79,GroupRateTable!A:C,3,FALSE)*C79)+((VLOOKUP(X79,GroupRateTable!A:C,3,FALSE)/2*D79)))</f>
        <v/>
      </c>
      <c r="P79" s="81" t="str">
        <f t="shared" si="17"/>
        <v/>
      </c>
      <c r="Q79" s="80" t="str">
        <f t="shared" si="18"/>
        <v/>
      </c>
      <c r="R79" s="80" t="str">
        <f t="shared" si="19"/>
        <v/>
      </c>
      <c r="S79" s="81" t="str">
        <f t="shared" si="27"/>
        <v/>
      </c>
      <c r="T79" s="123" t="str">
        <f t="shared" si="14"/>
        <v/>
      </c>
      <c r="U79" s="124" t="str">
        <f t="shared" si="20"/>
        <v/>
      </c>
      <c r="V79" s="95"/>
      <c r="W79" s="15" t="str">
        <f t="shared" si="21"/>
        <v/>
      </c>
      <c r="X79" s="15" t="str">
        <f t="shared" si="22"/>
        <v/>
      </c>
    </row>
    <row r="80" spans="1:24" x14ac:dyDescent="0.25">
      <c r="A80" s="102"/>
      <c r="B80" s="18"/>
      <c r="C80" s="103"/>
      <c r="D80" s="103"/>
      <c r="E80" s="104"/>
      <c r="F80" s="136"/>
      <c r="G80" s="70" t="str">
        <f>IF(ISBLANK(E80),"",VLOOKUP(W80,GroupRateTable!A:C,2,FALSE))</f>
        <v/>
      </c>
      <c r="H80" s="71" t="str">
        <f t="shared" si="23"/>
        <v/>
      </c>
      <c r="I80" s="71" t="str">
        <f t="shared" si="24"/>
        <v/>
      </c>
      <c r="J80" s="71" t="str">
        <f t="shared" si="25"/>
        <v/>
      </c>
      <c r="K80" s="71" t="str">
        <f t="shared" si="15"/>
        <v/>
      </c>
      <c r="L80" s="81" t="str">
        <f t="shared" si="26"/>
        <v/>
      </c>
      <c r="M80" s="79" t="str">
        <f>IF(ISBLANK(E80),"",VLOOKUP(W80,GroupRateTable!A:C,3,FALSE))</f>
        <v/>
      </c>
      <c r="N80" s="80" t="str">
        <f t="shared" si="16"/>
        <v/>
      </c>
      <c r="O80" s="80" t="str">
        <f>IF(ISBLANK(E80),"",(VLOOKUP(X80,GroupRateTable!A:C,3,FALSE)*C80)+((VLOOKUP(X80,GroupRateTable!A:C,3,FALSE)/2*D80)))</f>
        <v/>
      </c>
      <c r="P80" s="81" t="str">
        <f t="shared" si="17"/>
        <v/>
      </c>
      <c r="Q80" s="80" t="str">
        <f t="shared" si="18"/>
        <v/>
      </c>
      <c r="R80" s="80" t="str">
        <f t="shared" si="19"/>
        <v/>
      </c>
      <c r="S80" s="81" t="str">
        <f t="shared" si="27"/>
        <v/>
      </c>
      <c r="T80" s="123" t="str">
        <f t="shared" si="14"/>
        <v/>
      </c>
      <c r="U80" s="124" t="str">
        <f t="shared" si="20"/>
        <v/>
      </c>
      <c r="V80" s="95"/>
      <c r="W80" s="15" t="str">
        <f t="shared" si="21"/>
        <v/>
      </c>
      <c r="X80" s="15" t="str">
        <f t="shared" si="22"/>
        <v/>
      </c>
    </row>
    <row r="81" spans="1:24" x14ac:dyDescent="0.25">
      <c r="A81" s="102"/>
      <c r="B81" s="18"/>
      <c r="C81" s="103"/>
      <c r="D81" s="103"/>
      <c r="E81" s="104"/>
      <c r="F81" s="136"/>
      <c r="G81" s="70" t="str">
        <f>IF(ISBLANK(E81),"",VLOOKUP(W81,GroupRateTable!A:C,2,FALSE))</f>
        <v/>
      </c>
      <c r="H81" s="71" t="str">
        <f t="shared" si="23"/>
        <v/>
      </c>
      <c r="I81" s="71" t="str">
        <f t="shared" si="24"/>
        <v/>
      </c>
      <c r="J81" s="71" t="str">
        <f t="shared" si="25"/>
        <v/>
      </c>
      <c r="K81" s="71" t="str">
        <f t="shared" si="15"/>
        <v/>
      </c>
      <c r="L81" s="81" t="str">
        <f t="shared" si="26"/>
        <v/>
      </c>
      <c r="M81" s="79" t="str">
        <f>IF(ISBLANK(E81),"",VLOOKUP(W81,GroupRateTable!A:C,3,FALSE))</f>
        <v/>
      </c>
      <c r="N81" s="80" t="str">
        <f t="shared" si="16"/>
        <v/>
      </c>
      <c r="O81" s="80" t="str">
        <f>IF(ISBLANK(E81),"",(VLOOKUP(X81,GroupRateTable!A:C,3,FALSE)*C81)+((VLOOKUP(X81,GroupRateTable!A:C,3,FALSE)/2*D81)))</f>
        <v/>
      </c>
      <c r="P81" s="81" t="str">
        <f t="shared" si="17"/>
        <v/>
      </c>
      <c r="Q81" s="80" t="str">
        <f t="shared" si="18"/>
        <v/>
      </c>
      <c r="R81" s="80" t="str">
        <f t="shared" si="19"/>
        <v/>
      </c>
      <c r="S81" s="81" t="str">
        <f t="shared" si="27"/>
        <v/>
      </c>
      <c r="T81" s="123" t="str">
        <f t="shared" si="14"/>
        <v/>
      </c>
      <c r="U81" s="124" t="str">
        <f t="shared" si="20"/>
        <v/>
      </c>
      <c r="V81" s="95"/>
      <c r="W81" s="15" t="str">
        <f t="shared" si="21"/>
        <v/>
      </c>
      <c r="X81" s="15" t="str">
        <f t="shared" si="22"/>
        <v/>
      </c>
    </row>
    <row r="82" spans="1:24" x14ac:dyDescent="0.25">
      <c r="A82" s="102"/>
      <c r="B82" s="18"/>
      <c r="C82" s="103"/>
      <c r="D82" s="103"/>
      <c r="E82" s="104"/>
      <c r="F82" s="136"/>
      <c r="G82" s="70" t="str">
        <f>IF(ISBLANK(E82),"",VLOOKUP(W82,GroupRateTable!A:C,2,FALSE))</f>
        <v/>
      </c>
      <c r="H82" s="71" t="str">
        <f t="shared" si="23"/>
        <v/>
      </c>
      <c r="I82" s="71" t="str">
        <f t="shared" si="24"/>
        <v/>
      </c>
      <c r="J82" s="71" t="str">
        <f t="shared" si="25"/>
        <v/>
      </c>
      <c r="K82" s="71" t="str">
        <f t="shared" si="15"/>
        <v/>
      </c>
      <c r="L82" s="81" t="str">
        <f t="shared" si="26"/>
        <v/>
      </c>
      <c r="M82" s="79" t="str">
        <f>IF(ISBLANK(E82),"",VLOOKUP(W82,GroupRateTable!A:C,3,FALSE))</f>
        <v/>
      </c>
      <c r="N82" s="80" t="str">
        <f t="shared" si="16"/>
        <v/>
      </c>
      <c r="O82" s="80" t="str">
        <f>IF(ISBLANK(E82),"",(VLOOKUP(X82,GroupRateTable!A:C,3,FALSE)*C82)+((VLOOKUP(X82,GroupRateTable!A:C,3,FALSE)/2*D82)))</f>
        <v/>
      </c>
      <c r="P82" s="81" t="str">
        <f t="shared" si="17"/>
        <v/>
      </c>
      <c r="Q82" s="80" t="str">
        <f t="shared" si="18"/>
        <v/>
      </c>
      <c r="R82" s="80" t="str">
        <f t="shared" si="19"/>
        <v/>
      </c>
      <c r="S82" s="81" t="str">
        <f t="shared" si="27"/>
        <v/>
      </c>
      <c r="T82" s="123" t="str">
        <f t="shared" si="14"/>
        <v/>
      </c>
      <c r="U82" s="124" t="str">
        <f t="shared" si="20"/>
        <v/>
      </c>
      <c r="V82" s="95"/>
      <c r="W82" s="15" t="str">
        <f t="shared" si="21"/>
        <v/>
      </c>
      <c r="X82" s="15" t="str">
        <f t="shared" si="22"/>
        <v/>
      </c>
    </row>
    <row r="83" spans="1:24" x14ac:dyDescent="0.25">
      <c r="A83" s="102"/>
      <c r="B83" s="18"/>
      <c r="C83" s="103"/>
      <c r="D83" s="103"/>
      <c r="E83" s="104"/>
      <c r="F83" s="136"/>
      <c r="G83" s="70" t="str">
        <f>IF(ISBLANK(E83),"",VLOOKUP(W83,GroupRateTable!A:C,2,FALSE))</f>
        <v/>
      </c>
      <c r="H83" s="71" t="str">
        <f t="shared" si="23"/>
        <v/>
      </c>
      <c r="I83" s="71" t="str">
        <f t="shared" si="24"/>
        <v/>
      </c>
      <c r="J83" s="71" t="str">
        <f t="shared" si="25"/>
        <v/>
      </c>
      <c r="K83" s="71" t="str">
        <f t="shared" si="15"/>
        <v/>
      </c>
      <c r="L83" s="81" t="str">
        <f t="shared" si="26"/>
        <v/>
      </c>
      <c r="M83" s="79" t="str">
        <f>IF(ISBLANK(E83),"",VLOOKUP(W83,GroupRateTable!A:C,3,FALSE))</f>
        <v/>
      </c>
      <c r="N83" s="80" t="str">
        <f t="shared" si="16"/>
        <v/>
      </c>
      <c r="O83" s="80" t="str">
        <f>IF(ISBLANK(E83),"",(VLOOKUP(X83,GroupRateTable!A:C,3,FALSE)*C83)+((VLOOKUP(X83,GroupRateTable!A:C,3,FALSE)/2*D83)))</f>
        <v/>
      </c>
      <c r="P83" s="81" t="str">
        <f t="shared" si="17"/>
        <v/>
      </c>
      <c r="Q83" s="80" t="str">
        <f t="shared" si="18"/>
        <v/>
      </c>
      <c r="R83" s="80" t="str">
        <f t="shared" si="19"/>
        <v/>
      </c>
      <c r="S83" s="81" t="str">
        <f t="shared" si="27"/>
        <v/>
      </c>
      <c r="T83" s="123" t="str">
        <f t="shared" ref="T83:T146" si="28">IF(ISBLANK(E83),"",S83+L83)</f>
        <v/>
      </c>
      <c r="U83" s="124" t="str">
        <f t="shared" si="20"/>
        <v/>
      </c>
      <c r="V83" s="95"/>
      <c r="W83" s="15" t="str">
        <f t="shared" si="21"/>
        <v/>
      </c>
      <c r="X83" s="15" t="str">
        <f t="shared" si="22"/>
        <v/>
      </c>
    </row>
    <row r="84" spans="1:24" x14ac:dyDescent="0.25">
      <c r="A84" s="102"/>
      <c r="B84" s="18"/>
      <c r="C84" s="103"/>
      <c r="D84" s="103"/>
      <c r="E84" s="104"/>
      <c r="F84" s="136"/>
      <c r="G84" s="70" t="str">
        <f>IF(ISBLANK(E84),"",VLOOKUP(W84,GroupRateTable!A:C,2,FALSE))</f>
        <v/>
      </c>
      <c r="H84" s="71" t="str">
        <f t="shared" si="23"/>
        <v/>
      </c>
      <c r="I84" s="71" t="str">
        <f t="shared" si="24"/>
        <v/>
      </c>
      <c r="J84" s="71" t="str">
        <f t="shared" si="25"/>
        <v/>
      </c>
      <c r="K84" s="71" t="str">
        <f t="shared" si="15"/>
        <v/>
      </c>
      <c r="L84" s="81" t="str">
        <f t="shared" si="26"/>
        <v/>
      </c>
      <c r="M84" s="79" t="str">
        <f>IF(ISBLANK(E84),"",VLOOKUP(W84,GroupRateTable!A:C,3,FALSE))</f>
        <v/>
      </c>
      <c r="N84" s="80" t="str">
        <f t="shared" si="16"/>
        <v/>
      </c>
      <c r="O84" s="80" t="str">
        <f>IF(ISBLANK(E84),"",(VLOOKUP(X84,GroupRateTable!A:C,3,FALSE)*C84)+((VLOOKUP(X84,GroupRateTable!A:C,3,FALSE)/2*D84)))</f>
        <v/>
      </c>
      <c r="P84" s="81" t="str">
        <f t="shared" si="17"/>
        <v/>
      </c>
      <c r="Q84" s="80" t="str">
        <f t="shared" si="18"/>
        <v/>
      </c>
      <c r="R84" s="80" t="str">
        <f t="shared" si="19"/>
        <v/>
      </c>
      <c r="S84" s="81" t="str">
        <f t="shared" si="27"/>
        <v/>
      </c>
      <c r="T84" s="123" t="str">
        <f t="shared" si="28"/>
        <v/>
      </c>
      <c r="U84" s="124" t="str">
        <f t="shared" si="20"/>
        <v/>
      </c>
      <c r="V84" s="95"/>
      <c r="W84" s="15" t="str">
        <f t="shared" si="21"/>
        <v/>
      </c>
      <c r="X84" s="15" t="str">
        <f t="shared" si="22"/>
        <v/>
      </c>
    </row>
    <row r="85" spans="1:24" x14ac:dyDescent="0.25">
      <c r="A85" s="102"/>
      <c r="B85" s="18"/>
      <c r="C85" s="103"/>
      <c r="D85" s="103"/>
      <c r="E85" s="104"/>
      <c r="F85" s="136"/>
      <c r="G85" s="70" t="str">
        <f>IF(ISBLANK(E85),"",VLOOKUP(W85,GroupRateTable!A:C,2,FALSE))</f>
        <v/>
      </c>
      <c r="H85" s="71" t="str">
        <f t="shared" si="23"/>
        <v/>
      </c>
      <c r="I85" s="71" t="str">
        <f t="shared" si="24"/>
        <v/>
      </c>
      <c r="J85" s="71" t="str">
        <f t="shared" si="25"/>
        <v/>
      </c>
      <c r="K85" s="71" t="str">
        <f t="shared" si="15"/>
        <v/>
      </c>
      <c r="L85" s="81" t="str">
        <f t="shared" si="26"/>
        <v/>
      </c>
      <c r="M85" s="79" t="str">
        <f>IF(ISBLANK(E85),"",VLOOKUP(W85,GroupRateTable!A:C,3,FALSE))</f>
        <v/>
      </c>
      <c r="N85" s="80" t="str">
        <f t="shared" si="16"/>
        <v/>
      </c>
      <c r="O85" s="80" t="str">
        <f>IF(ISBLANK(E85),"",(VLOOKUP(X85,GroupRateTable!A:C,3,FALSE)*C85)+((VLOOKUP(X85,GroupRateTable!A:C,3,FALSE)/2*D85)))</f>
        <v/>
      </c>
      <c r="P85" s="81" t="str">
        <f t="shared" si="17"/>
        <v/>
      </c>
      <c r="Q85" s="80" t="str">
        <f t="shared" si="18"/>
        <v/>
      </c>
      <c r="R85" s="80" t="str">
        <f t="shared" si="19"/>
        <v/>
      </c>
      <c r="S85" s="81" t="str">
        <f t="shared" si="27"/>
        <v/>
      </c>
      <c r="T85" s="123" t="str">
        <f t="shared" si="28"/>
        <v/>
      </c>
      <c r="U85" s="124" t="str">
        <f t="shared" si="20"/>
        <v/>
      </c>
      <c r="V85" s="95"/>
      <c r="W85" s="15" t="str">
        <f t="shared" si="21"/>
        <v/>
      </c>
      <c r="X85" s="15" t="str">
        <f t="shared" si="22"/>
        <v/>
      </c>
    </row>
    <row r="86" spans="1:24" x14ac:dyDescent="0.25">
      <c r="A86" s="102"/>
      <c r="B86" s="18"/>
      <c r="C86" s="103"/>
      <c r="D86" s="103"/>
      <c r="E86" s="104"/>
      <c r="F86" s="136"/>
      <c r="G86" s="70" t="str">
        <f>IF(ISBLANK(E86),"",VLOOKUP(W86,GroupRateTable!A:C,2,FALSE))</f>
        <v/>
      </c>
      <c r="H86" s="71" t="str">
        <f t="shared" si="23"/>
        <v/>
      </c>
      <c r="I86" s="71" t="str">
        <f t="shared" si="24"/>
        <v/>
      </c>
      <c r="J86" s="71" t="str">
        <f t="shared" si="25"/>
        <v/>
      </c>
      <c r="K86" s="71" t="str">
        <f t="shared" si="15"/>
        <v/>
      </c>
      <c r="L86" s="81" t="str">
        <f t="shared" si="26"/>
        <v/>
      </c>
      <c r="M86" s="79" t="str">
        <f>IF(ISBLANK(E86),"",VLOOKUP(W86,GroupRateTable!A:C,3,FALSE))</f>
        <v/>
      </c>
      <c r="N86" s="80" t="str">
        <f t="shared" si="16"/>
        <v/>
      </c>
      <c r="O86" s="80" t="str">
        <f>IF(ISBLANK(E86),"",(VLOOKUP(X86,GroupRateTable!A:C,3,FALSE)*C86)+((VLOOKUP(X86,GroupRateTable!A:C,3,FALSE)/2*D86)))</f>
        <v/>
      </c>
      <c r="P86" s="81" t="str">
        <f t="shared" si="17"/>
        <v/>
      </c>
      <c r="Q86" s="80" t="str">
        <f t="shared" si="18"/>
        <v/>
      </c>
      <c r="R86" s="80" t="str">
        <f t="shared" si="19"/>
        <v/>
      </c>
      <c r="S86" s="81" t="str">
        <f t="shared" si="27"/>
        <v/>
      </c>
      <c r="T86" s="123" t="str">
        <f t="shared" si="28"/>
        <v/>
      </c>
      <c r="U86" s="124" t="str">
        <f t="shared" si="20"/>
        <v/>
      </c>
      <c r="V86" s="95"/>
      <c r="W86" s="15" t="str">
        <f t="shared" si="21"/>
        <v/>
      </c>
      <c r="X86" s="15" t="str">
        <f t="shared" si="22"/>
        <v/>
      </c>
    </row>
    <row r="87" spans="1:24" x14ac:dyDescent="0.25">
      <c r="A87" s="102"/>
      <c r="B87" s="18"/>
      <c r="C87" s="103"/>
      <c r="D87" s="103"/>
      <c r="E87" s="104"/>
      <c r="F87" s="136"/>
      <c r="G87" s="70" t="str">
        <f>IF(ISBLANK(E87),"",VLOOKUP(W87,GroupRateTable!A:C,2,FALSE))</f>
        <v/>
      </c>
      <c r="H87" s="71" t="str">
        <f t="shared" si="23"/>
        <v/>
      </c>
      <c r="I87" s="71" t="str">
        <f t="shared" si="24"/>
        <v/>
      </c>
      <c r="J87" s="71" t="str">
        <f t="shared" si="25"/>
        <v/>
      </c>
      <c r="K87" s="71" t="str">
        <f t="shared" si="15"/>
        <v/>
      </c>
      <c r="L87" s="81" t="str">
        <f t="shared" si="26"/>
        <v/>
      </c>
      <c r="M87" s="79" t="str">
        <f>IF(ISBLANK(E87),"",VLOOKUP(W87,GroupRateTable!A:C,3,FALSE))</f>
        <v/>
      </c>
      <c r="N87" s="80" t="str">
        <f t="shared" si="16"/>
        <v/>
      </c>
      <c r="O87" s="80" t="str">
        <f>IF(ISBLANK(E87),"",(VLOOKUP(X87,GroupRateTable!A:C,3,FALSE)*C87)+((VLOOKUP(X87,GroupRateTable!A:C,3,FALSE)/2*D87)))</f>
        <v/>
      </c>
      <c r="P87" s="81" t="str">
        <f t="shared" si="17"/>
        <v/>
      </c>
      <c r="Q87" s="80" t="str">
        <f t="shared" si="18"/>
        <v/>
      </c>
      <c r="R87" s="80" t="str">
        <f t="shared" si="19"/>
        <v/>
      </c>
      <c r="S87" s="81" t="str">
        <f t="shared" si="27"/>
        <v/>
      </c>
      <c r="T87" s="123" t="str">
        <f t="shared" si="28"/>
        <v/>
      </c>
      <c r="U87" s="124" t="str">
        <f t="shared" si="20"/>
        <v/>
      </c>
      <c r="V87" s="95"/>
      <c r="W87" s="15" t="str">
        <f t="shared" si="21"/>
        <v/>
      </c>
      <c r="X87" s="15" t="str">
        <f t="shared" si="22"/>
        <v/>
      </c>
    </row>
    <row r="88" spans="1:24" x14ac:dyDescent="0.25">
      <c r="A88" s="102"/>
      <c r="B88" s="18"/>
      <c r="C88" s="103"/>
      <c r="D88" s="103"/>
      <c r="E88" s="104"/>
      <c r="F88" s="136"/>
      <c r="G88" s="70" t="str">
        <f>IF(ISBLANK(E88),"",VLOOKUP(W88,GroupRateTable!A:C,2,FALSE))</f>
        <v/>
      </c>
      <c r="H88" s="71" t="str">
        <f t="shared" si="23"/>
        <v/>
      </c>
      <c r="I88" s="71" t="str">
        <f t="shared" si="24"/>
        <v/>
      </c>
      <c r="J88" s="71" t="str">
        <f t="shared" si="25"/>
        <v/>
      </c>
      <c r="K88" s="71" t="str">
        <f t="shared" si="15"/>
        <v/>
      </c>
      <c r="L88" s="81" t="str">
        <f t="shared" si="26"/>
        <v/>
      </c>
      <c r="M88" s="79" t="str">
        <f>IF(ISBLANK(E88),"",VLOOKUP(W88,GroupRateTable!A:C,3,FALSE))</f>
        <v/>
      </c>
      <c r="N88" s="80" t="str">
        <f t="shared" si="16"/>
        <v/>
      </c>
      <c r="O88" s="80" t="str">
        <f>IF(ISBLANK(E88),"",(VLOOKUP(X88,GroupRateTable!A:C,3,FALSE)*C88)+((VLOOKUP(X88,GroupRateTable!A:C,3,FALSE)/2*D88)))</f>
        <v/>
      </c>
      <c r="P88" s="81" t="str">
        <f t="shared" si="17"/>
        <v/>
      </c>
      <c r="Q88" s="80" t="str">
        <f t="shared" si="18"/>
        <v/>
      </c>
      <c r="R88" s="80" t="str">
        <f t="shared" si="19"/>
        <v/>
      </c>
      <c r="S88" s="81" t="str">
        <f t="shared" si="27"/>
        <v/>
      </c>
      <c r="T88" s="123" t="str">
        <f t="shared" si="28"/>
        <v/>
      </c>
      <c r="U88" s="124" t="str">
        <f t="shared" si="20"/>
        <v/>
      </c>
      <c r="V88" s="95"/>
      <c r="W88" s="15" t="str">
        <f t="shared" si="21"/>
        <v/>
      </c>
      <c r="X88" s="15" t="str">
        <f t="shared" si="22"/>
        <v/>
      </c>
    </row>
    <row r="89" spans="1:24" x14ac:dyDescent="0.25">
      <c r="A89" s="102"/>
      <c r="B89" s="18"/>
      <c r="C89" s="103"/>
      <c r="D89" s="103"/>
      <c r="E89" s="104"/>
      <c r="F89" s="136"/>
      <c r="G89" s="70" t="str">
        <f>IF(ISBLANK(E89),"",VLOOKUP(W89,GroupRateTable!A:C,2,FALSE))</f>
        <v/>
      </c>
      <c r="H89" s="71" t="str">
        <f t="shared" si="23"/>
        <v/>
      </c>
      <c r="I89" s="71" t="str">
        <f t="shared" si="24"/>
        <v/>
      </c>
      <c r="J89" s="71" t="str">
        <f t="shared" si="25"/>
        <v/>
      </c>
      <c r="K89" s="71" t="str">
        <f t="shared" si="15"/>
        <v/>
      </c>
      <c r="L89" s="81" t="str">
        <f t="shared" si="26"/>
        <v/>
      </c>
      <c r="M89" s="79" t="str">
        <f>IF(ISBLANK(E89),"",VLOOKUP(W89,GroupRateTable!A:C,3,FALSE))</f>
        <v/>
      </c>
      <c r="N89" s="80" t="str">
        <f t="shared" si="16"/>
        <v/>
      </c>
      <c r="O89" s="80" t="str">
        <f>IF(ISBLANK(E89),"",(VLOOKUP(X89,GroupRateTable!A:C,3,FALSE)*C89)+((VLOOKUP(X89,GroupRateTable!A:C,3,FALSE)/2*D89)))</f>
        <v/>
      </c>
      <c r="P89" s="81" t="str">
        <f t="shared" si="17"/>
        <v/>
      </c>
      <c r="Q89" s="80" t="str">
        <f t="shared" si="18"/>
        <v/>
      </c>
      <c r="R89" s="80" t="str">
        <f t="shared" si="19"/>
        <v/>
      </c>
      <c r="S89" s="81" t="str">
        <f t="shared" si="27"/>
        <v/>
      </c>
      <c r="T89" s="123" t="str">
        <f t="shared" si="28"/>
        <v/>
      </c>
      <c r="U89" s="124" t="str">
        <f t="shared" si="20"/>
        <v/>
      </c>
      <c r="V89" s="95"/>
      <c r="W89" s="15" t="str">
        <f t="shared" si="21"/>
        <v/>
      </c>
      <c r="X89" s="15" t="str">
        <f t="shared" si="22"/>
        <v/>
      </c>
    </row>
    <row r="90" spans="1:24" x14ac:dyDescent="0.25">
      <c r="A90" s="102"/>
      <c r="B90" s="18"/>
      <c r="C90" s="103"/>
      <c r="D90" s="103"/>
      <c r="E90" s="104"/>
      <c r="F90" s="136"/>
      <c r="G90" s="70" t="str">
        <f>IF(ISBLANK(E90),"",VLOOKUP(W90,GroupRateTable!A:C,2,FALSE))</f>
        <v/>
      </c>
      <c r="H90" s="71" t="str">
        <f t="shared" si="23"/>
        <v/>
      </c>
      <c r="I90" s="71" t="str">
        <f t="shared" si="24"/>
        <v/>
      </c>
      <c r="J90" s="71" t="str">
        <f t="shared" si="25"/>
        <v/>
      </c>
      <c r="K90" s="71" t="str">
        <f t="shared" si="15"/>
        <v/>
      </c>
      <c r="L90" s="81" t="str">
        <f t="shared" si="26"/>
        <v/>
      </c>
      <c r="M90" s="79" t="str">
        <f>IF(ISBLANK(E90),"",VLOOKUP(W90,GroupRateTable!A:C,3,FALSE))</f>
        <v/>
      </c>
      <c r="N90" s="80" t="str">
        <f t="shared" si="16"/>
        <v/>
      </c>
      <c r="O90" s="80" t="str">
        <f>IF(ISBLANK(E90),"",(VLOOKUP(X90,GroupRateTable!A:C,3,FALSE)*C90)+((VLOOKUP(X90,GroupRateTable!A:C,3,FALSE)/2*D90)))</f>
        <v/>
      </c>
      <c r="P90" s="81" t="str">
        <f t="shared" si="17"/>
        <v/>
      </c>
      <c r="Q90" s="80" t="str">
        <f t="shared" si="18"/>
        <v/>
      </c>
      <c r="R90" s="80" t="str">
        <f t="shared" si="19"/>
        <v/>
      </c>
      <c r="S90" s="81" t="str">
        <f t="shared" si="27"/>
        <v/>
      </c>
      <c r="T90" s="123" t="str">
        <f t="shared" si="28"/>
        <v/>
      </c>
      <c r="U90" s="124" t="str">
        <f t="shared" si="20"/>
        <v/>
      </c>
      <c r="V90" s="95"/>
      <c r="W90" s="15" t="str">
        <f t="shared" si="21"/>
        <v/>
      </c>
      <c r="X90" s="15" t="str">
        <f t="shared" si="22"/>
        <v/>
      </c>
    </row>
    <row r="91" spans="1:24" x14ac:dyDescent="0.25">
      <c r="A91" s="102"/>
      <c r="B91" s="18"/>
      <c r="C91" s="103"/>
      <c r="D91" s="103"/>
      <c r="E91" s="104"/>
      <c r="F91" s="136"/>
      <c r="G91" s="70" t="str">
        <f>IF(ISBLANK(E91),"",VLOOKUP(W91,GroupRateTable!A:C,2,FALSE))</f>
        <v/>
      </c>
      <c r="H91" s="71" t="str">
        <f t="shared" si="23"/>
        <v/>
      </c>
      <c r="I91" s="71" t="str">
        <f t="shared" si="24"/>
        <v/>
      </c>
      <c r="J91" s="71" t="str">
        <f t="shared" si="25"/>
        <v/>
      </c>
      <c r="K91" s="71" t="str">
        <f t="shared" si="15"/>
        <v/>
      </c>
      <c r="L91" s="81" t="str">
        <f t="shared" si="26"/>
        <v/>
      </c>
      <c r="M91" s="79" t="str">
        <f>IF(ISBLANK(E91),"",VLOOKUP(W91,GroupRateTable!A:C,3,FALSE))</f>
        <v/>
      </c>
      <c r="N91" s="80" t="str">
        <f t="shared" si="16"/>
        <v/>
      </c>
      <c r="O91" s="80" t="str">
        <f>IF(ISBLANK(E91),"",(VLOOKUP(X91,GroupRateTable!A:C,3,FALSE)*C91)+((VLOOKUP(X91,GroupRateTable!A:C,3,FALSE)/2*D91)))</f>
        <v/>
      </c>
      <c r="P91" s="81" t="str">
        <f t="shared" si="17"/>
        <v/>
      </c>
      <c r="Q91" s="80" t="str">
        <f t="shared" si="18"/>
        <v/>
      </c>
      <c r="R91" s="80" t="str">
        <f t="shared" si="19"/>
        <v/>
      </c>
      <c r="S91" s="81" t="str">
        <f t="shared" si="27"/>
        <v/>
      </c>
      <c r="T91" s="123" t="str">
        <f t="shared" si="28"/>
        <v/>
      </c>
      <c r="U91" s="124" t="str">
        <f t="shared" si="20"/>
        <v/>
      </c>
      <c r="V91" s="95"/>
      <c r="W91" s="15" t="str">
        <f t="shared" si="21"/>
        <v/>
      </c>
      <c r="X91" s="15" t="str">
        <f t="shared" si="22"/>
        <v/>
      </c>
    </row>
    <row r="92" spans="1:24" x14ac:dyDescent="0.25">
      <c r="A92" s="102"/>
      <c r="B92" s="18"/>
      <c r="C92" s="103"/>
      <c r="D92" s="103"/>
      <c r="E92" s="104"/>
      <c r="F92" s="136"/>
      <c r="G92" s="70" t="str">
        <f>IF(ISBLANK(E92),"",VLOOKUP(W92,GroupRateTable!A:C,2,FALSE))</f>
        <v/>
      </c>
      <c r="H92" s="71" t="str">
        <f t="shared" si="23"/>
        <v/>
      </c>
      <c r="I92" s="71" t="str">
        <f t="shared" si="24"/>
        <v/>
      </c>
      <c r="J92" s="71" t="str">
        <f t="shared" si="25"/>
        <v/>
      </c>
      <c r="K92" s="71" t="str">
        <f t="shared" si="15"/>
        <v/>
      </c>
      <c r="L92" s="81" t="str">
        <f t="shared" si="26"/>
        <v/>
      </c>
      <c r="M92" s="79" t="str">
        <f>IF(ISBLANK(E92),"",VLOOKUP(W92,GroupRateTable!A:C,3,FALSE))</f>
        <v/>
      </c>
      <c r="N92" s="80" t="str">
        <f t="shared" si="16"/>
        <v/>
      </c>
      <c r="O92" s="80" t="str">
        <f>IF(ISBLANK(E92),"",(VLOOKUP(X92,GroupRateTable!A:C,3,FALSE)*C92)+((VLOOKUP(X92,GroupRateTable!A:C,3,FALSE)/2*D92)))</f>
        <v/>
      </c>
      <c r="P92" s="81" t="str">
        <f t="shared" si="17"/>
        <v/>
      </c>
      <c r="Q92" s="80" t="str">
        <f t="shared" si="18"/>
        <v/>
      </c>
      <c r="R92" s="80" t="str">
        <f t="shared" si="19"/>
        <v/>
      </c>
      <c r="S92" s="81" t="str">
        <f t="shared" si="27"/>
        <v/>
      </c>
      <c r="T92" s="123" t="str">
        <f t="shared" si="28"/>
        <v/>
      </c>
      <c r="U92" s="124" t="str">
        <f t="shared" si="20"/>
        <v/>
      </c>
      <c r="V92" s="95"/>
      <c r="W92" s="15" t="str">
        <f t="shared" si="21"/>
        <v/>
      </c>
      <c r="X92" s="15" t="str">
        <f t="shared" si="22"/>
        <v/>
      </c>
    </row>
    <row r="93" spans="1:24" x14ac:dyDescent="0.25">
      <c r="A93" s="102"/>
      <c r="B93" s="18"/>
      <c r="C93" s="103"/>
      <c r="D93" s="103"/>
      <c r="E93" s="104"/>
      <c r="F93" s="136"/>
      <c r="G93" s="70" t="str">
        <f>IF(ISBLANK(E93),"",VLOOKUP(W93,GroupRateTable!A:C,2,FALSE))</f>
        <v/>
      </c>
      <c r="H93" s="71" t="str">
        <f t="shared" si="23"/>
        <v/>
      </c>
      <c r="I93" s="71" t="str">
        <f t="shared" si="24"/>
        <v/>
      </c>
      <c r="J93" s="71" t="str">
        <f t="shared" si="25"/>
        <v/>
      </c>
      <c r="K93" s="71" t="str">
        <f t="shared" si="15"/>
        <v/>
      </c>
      <c r="L93" s="81" t="str">
        <f t="shared" si="26"/>
        <v/>
      </c>
      <c r="M93" s="79" t="str">
        <f>IF(ISBLANK(E93),"",VLOOKUP(W93,GroupRateTable!A:C,3,FALSE))</f>
        <v/>
      </c>
      <c r="N93" s="80" t="str">
        <f t="shared" si="16"/>
        <v/>
      </c>
      <c r="O93" s="80" t="str">
        <f>IF(ISBLANK(E93),"",(VLOOKUP(X93,GroupRateTable!A:C,3,FALSE)*C93)+((VLOOKUP(X93,GroupRateTable!A:C,3,FALSE)/2*D93)))</f>
        <v/>
      </c>
      <c r="P93" s="81" t="str">
        <f t="shared" si="17"/>
        <v/>
      </c>
      <c r="Q93" s="80" t="str">
        <f t="shared" si="18"/>
        <v/>
      </c>
      <c r="R93" s="80" t="str">
        <f t="shared" si="19"/>
        <v/>
      </c>
      <c r="S93" s="81" t="str">
        <f t="shared" si="27"/>
        <v/>
      </c>
      <c r="T93" s="123" t="str">
        <f t="shared" si="28"/>
        <v/>
      </c>
      <c r="U93" s="124" t="str">
        <f t="shared" si="20"/>
        <v/>
      </c>
      <c r="V93" s="95"/>
      <c r="W93" s="15" t="str">
        <f t="shared" si="21"/>
        <v/>
      </c>
      <c r="X93" s="15" t="str">
        <f t="shared" si="22"/>
        <v/>
      </c>
    </row>
    <row r="94" spans="1:24" x14ac:dyDescent="0.25">
      <c r="A94" s="102"/>
      <c r="B94" s="18"/>
      <c r="C94" s="103"/>
      <c r="D94" s="103"/>
      <c r="E94" s="104"/>
      <c r="F94" s="136"/>
      <c r="G94" s="70" t="str">
        <f>IF(ISBLANK(E94),"",VLOOKUP(W94,GroupRateTable!A:C,2,FALSE))</f>
        <v/>
      </c>
      <c r="H94" s="71" t="str">
        <f t="shared" si="23"/>
        <v/>
      </c>
      <c r="I94" s="71" t="str">
        <f t="shared" si="24"/>
        <v/>
      </c>
      <c r="J94" s="71" t="str">
        <f t="shared" si="25"/>
        <v/>
      </c>
      <c r="K94" s="71" t="str">
        <f t="shared" si="15"/>
        <v/>
      </c>
      <c r="L94" s="81" t="str">
        <f t="shared" si="26"/>
        <v/>
      </c>
      <c r="M94" s="79" t="str">
        <f>IF(ISBLANK(E94),"",VLOOKUP(W94,GroupRateTable!A:C,3,FALSE))</f>
        <v/>
      </c>
      <c r="N94" s="80" t="str">
        <f t="shared" si="16"/>
        <v/>
      </c>
      <c r="O94" s="80" t="str">
        <f>IF(ISBLANK(E94),"",(VLOOKUP(X94,GroupRateTable!A:C,3,FALSE)*C94)+((VLOOKUP(X94,GroupRateTable!A:C,3,FALSE)/2*D94)))</f>
        <v/>
      </c>
      <c r="P94" s="81" t="str">
        <f t="shared" si="17"/>
        <v/>
      </c>
      <c r="Q94" s="80" t="str">
        <f t="shared" si="18"/>
        <v/>
      </c>
      <c r="R94" s="80" t="str">
        <f t="shared" si="19"/>
        <v/>
      </c>
      <c r="S94" s="81" t="str">
        <f t="shared" si="27"/>
        <v/>
      </c>
      <c r="T94" s="123" t="str">
        <f t="shared" si="28"/>
        <v/>
      </c>
      <c r="U94" s="124" t="str">
        <f t="shared" si="20"/>
        <v/>
      </c>
      <c r="V94" s="95"/>
      <c r="W94" s="15" t="str">
        <f t="shared" si="21"/>
        <v/>
      </c>
      <c r="X94" s="15" t="str">
        <f t="shared" si="22"/>
        <v/>
      </c>
    </row>
    <row r="95" spans="1:24" x14ac:dyDescent="0.25">
      <c r="A95" s="102"/>
      <c r="B95" s="18"/>
      <c r="C95" s="103"/>
      <c r="D95" s="103"/>
      <c r="E95" s="104"/>
      <c r="F95" s="136"/>
      <c r="G95" s="70" t="str">
        <f>IF(ISBLANK(E95),"",VLOOKUP(W95,GroupRateTable!A:C,2,FALSE))</f>
        <v/>
      </c>
      <c r="H95" s="71" t="str">
        <f t="shared" si="23"/>
        <v/>
      </c>
      <c r="I95" s="71" t="str">
        <f t="shared" si="24"/>
        <v/>
      </c>
      <c r="J95" s="71" t="str">
        <f t="shared" si="25"/>
        <v/>
      </c>
      <c r="K95" s="71" t="str">
        <f t="shared" si="15"/>
        <v/>
      </c>
      <c r="L95" s="81" t="str">
        <f t="shared" si="26"/>
        <v/>
      </c>
      <c r="M95" s="79" t="str">
        <f>IF(ISBLANK(E95),"",VLOOKUP(W95,GroupRateTable!A:C,3,FALSE))</f>
        <v/>
      </c>
      <c r="N95" s="80" t="str">
        <f t="shared" si="16"/>
        <v/>
      </c>
      <c r="O95" s="80" t="str">
        <f>IF(ISBLANK(E95),"",(VLOOKUP(X95,GroupRateTable!A:C,3,FALSE)*C95)+((VLOOKUP(X95,GroupRateTable!A:C,3,FALSE)/2*D95)))</f>
        <v/>
      </c>
      <c r="P95" s="81" t="str">
        <f t="shared" si="17"/>
        <v/>
      </c>
      <c r="Q95" s="80" t="str">
        <f t="shared" si="18"/>
        <v/>
      </c>
      <c r="R95" s="80" t="str">
        <f t="shared" si="19"/>
        <v/>
      </c>
      <c r="S95" s="81" t="str">
        <f t="shared" si="27"/>
        <v/>
      </c>
      <c r="T95" s="123" t="str">
        <f t="shared" si="28"/>
        <v/>
      </c>
      <c r="U95" s="124" t="str">
        <f t="shared" si="20"/>
        <v/>
      </c>
      <c r="V95" s="95"/>
      <c r="W95" s="15" t="str">
        <f t="shared" si="21"/>
        <v/>
      </c>
      <c r="X95" s="15" t="str">
        <f t="shared" si="22"/>
        <v/>
      </c>
    </row>
    <row r="96" spans="1:24" x14ac:dyDescent="0.25">
      <c r="A96" s="102"/>
      <c r="B96" s="18"/>
      <c r="C96" s="103"/>
      <c r="D96" s="103"/>
      <c r="E96" s="104"/>
      <c r="F96" s="136"/>
      <c r="G96" s="70" t="str">
        <f>IF(ISBLANK(E96),"",VLOOKUP(W96,GroupRateTable!A:C,2,FALSE))</f>
        <v/>
      </c>
      <c r="H96" s="71" t="str">
        <f t="shared" si="23"/>
        <v/>
      </c>
      <c r="I96" s="71" t="str">
        <f t="shared" si="24"/>
        <v/>
      </c>
      <c r="J96" s="71" t="str">
        <f t="shared" si="25"/>
        <v/>
      </c>
      <c r="K96" s="71" t="str">
        <f t="shared" si="15"/>
        <v/>
      </c>
      <c r="L96" s="81" t="str">
        <f t="shared" si="26"/>
        <v/>
      </c>
      <c r="M96" s="79" t="str">
        <f>IF(ISBLANK(E96),"",VLOOKUP(W96,GroupRateTable!A:C,3,FALSE))</f>
        <v/>
      </c>
      <c r="N96" s="80" t="str">
        <f t="shared" si="16"/>
        <v/>
      </c>
      <c r="O96" s="80" t="str">
        <f>IF(ISBLANK(E96),"",(VLOOKUP(X96,GroupRateTable!A:C,3,FALSE)*C96)+((VLOOKUP(X96,GroupRateTable!A:C,3,FALSE)/2*D96)))</f>
        <v/>
      </c>
      <c r="P96" s="81" t="str">
        <f t="shared" si="17"/>
        <v/>
      </c>
      <c r="Q96" s="80" t="str">
        <f t="shared" si="18"/>
        <v/>
      </c>
      <c r="R96" s="80" t="str">
        <f t="shared" si="19"/>
        <v/>
      </c>
      <c r="S96" s="81" t="str">
        <f t="shared" si="27"/>
        <v/>
      </c>
      <c r="T96" s="123" t="str">
        <f t="shared" si="28"/>
        <v/>
      </c>
      <c r="U96" s="124" t="str">
        <f t="shared" si="20"/>
        <v/>
      </c>
      <c r="V96" s="95"/>
      <c r="W96" s="15" t="str">
        <f t="shared" si="21"/>
        <v/>
      </c>
      <c r="X96" s="15" t="str">
        <f t="shared" si="22"/>
        <v/>
      </c>
    </row>
    <row r="97" spans="1:24" x14ac:dyDescent="0.25">
      <c r="A97" s="102"/>
      <c r="B97" s="18"/>
      <c r="C97" s="103"/>
      <c r="D97" s="103"/>
      <c r="E97" s="104"/>
      <c r="F97" s="136"/>
      <c r="G97" s="70" t="str">
        <f>IF(ISBLANK(E97),"",VLOOKUP(W97,GroupRateTable!A:C,2,FALSE))</f>
        <v/>
      </c>
      <c r="H97" s="71" t="str">
        <f t="shared" si="23"/>
        <v/>
      </c>
      <c r="I97" s="71" t="str">
        <f t="shared" si="24"/>
        <v/>
      </c>
      <c r="J97" s="71" t="str">
        <f t="shared" si="25"/>
        <v/>
      </c>
      <c r="K97" s="71" t="str">
        <f t="shared" si="15"/>
        <v/>
      </c>
      <c r="L97" s="81" t="str">
        <f t="shared" si="26"/>
        <v/>
      </c>
      <c r="M97" s="79" t="str">
        <f>IF(ISBLANK(E97),"",VLOOKUP(W97,GroupRateTable!A:C,3,FALSE))</f>
        <v/>
      </c>
      <c r="N97" s="80" t="str">
        <f t="shared" si="16"/>
        <v/>
      </c>
      <c r="O97" s="80" t="str">
        <f>IF(ISBLANK(E97),"",(VLOOKUP(X97,GroupRateTable!A:C,3,FALSE)*C97)+((VLOOKUP(X97,GroupRateTable!A:C,3,FALSE)/2*D97)))</f>
        <v/>
      </c>
      <c r="P97" s="81" t="str">
        <f t="shared" si="17"/>
        <v/>
      </c>
      <c r="Q97" s="80" t="str">
        <f t="shared" si="18"/>
        <v/>
      </c>
      <c r="R97" s="80" t="str">
        <f t="shared" si="19"/>
        <v/>
      </c>
      <c r="S97" s="81" t="str">
        <f t="shared" si="27"/>
        <v/>
      </c>
      <c r="T97" s="123" t="str">
        <f t="shared" si="28"/>
        <v/>
      </c>
      <c r="U97" s="124" t="str">
        <f t="shared" si="20"/>
        <v/>
      </c>
      <c r="V97" s="95"/>
      <c r="W97" s="15" t="str">
        <f t="shared" si="21"/>
        <v/>
      </c>
      <c r="X97" s="15" t="str">
        <f t="shared" si="22"/>
        <v/>
      </c>
    </row>
    <row r="98" spans="1:24" x14ac:dyDescent="0.25">
      <c r="A98" s="102"/>
      <c r="B98" s="18"/>
      <c r="C98" s="103"/>
      <c r="D98" s="103"/>
      <c r="E98" s="104"/>
      <c r="F98" s="136"/>
      <c r="G98" s="70" t="str">
        <f>IF(ISBLANK(E98),"",VLOOKUP(W98,GroupRateTable!A:C,2,FALSE))</f>
        <v/>
      </c>
      <c r="H98" s="71" t="str">
        <f t="shared" si="23"/>
        <v/>
      </c>
      <c r="I98" s="71" t="str">
        <f t="shared" si="24"/>
        <v/>
      </c>
      <c r="J98" s="71" t="str">
        <f t="shared" si="25"/>
        <v/>
      </c>
      <c r="K98" s="71" t="str">
        <f t="shared" si="15"/>
        <v/>
      </c>
      <c r="L98" s="81" t="str">
        <f t="shared" si="26"/>
        <v/>
      </c>
      <c r="M98" s="79" t="str">
        <f>IF(ISBLANK(E98),"",VLOOKUP(W98,GroupRateTable!A:C,3,FALSE))</f>
        <v/>
      </c>
      <c r="N98" s="80" t="str">
        <f t="shared" si="16"/>
        <v/>
      </c>
      <c r="O98" s="80" t="str">
        <f>IF(ISBLANK(E98),"",(VLOOKUP(X98,GroupRateTable!A:C,3,FALSE)*C98)+((VLOOKUP(X98,GroupRateTable!A:C,3,FALSE)/2*D98)))</f>
        <v/>
      </c>
      <c r="P98" s="81" t="str">
        <f t="shared" si="17"/>
        <v/>
      </c>
      <c r="Q98" s="80" t="str">
        <f t="shared" si="18"/>
        <v/>
      </c>
      <c r="R98" s="80" t="str">
        <f t="shared" si="19"/>
        <v/>
      </c>
      <c r="S98" s="81" t="str">
        <f t="shared" si="27"/>
        <v/>
      </c>
      <c r="T98" s="123" t="str">
        <f t="shared" si="28"/>
        <v/>
      </c>
      <c r="U98" s="124" t="str">
        <f t="shared" si="20"/>
        <v/>
      </c>
      <c r="V98" s="95"/>
      <c r="W98" s="15" t="str">
        <f t="shared" si="21"/>
        <v/>
      </c>
      <c r="X98" s="15" t="str">
        <f t="shared" si="22"/>
        <v/>
      </c>
    </row>
    <row r="99" spans="1:24" x14ac:dyDescent="0.25">
      <c r="A99" s="102"/>
      <c r="B99" s="18"/>
      <c r="C99" s="103"/>
      <c r="D99" s="103"/>
      <c r="E99" s="104"/>
      <c r="F99" s="136"/>
      <c r="G99" s="70" t="str">
        <f>IF(ISBLANK(E99),"",VLOOKUP(W99,GroupRateTable!A:C,2,FALSE))</f>
        <v/>
      </c>
      <c r="H99" s="71" t="str">
        <f t="shared" si="23"/>
        <v/>
      </c>
      <c r="I99" s="71" t="str">
        <f t="shared" si="24"/>
        <v/>
      </c>
      <c r="J99" s="71" t="str">
        <f t="shared" si="25"/>
        <v/>
      </c>
      <c r="K99" s="71" t="str">
        <f t="shared" si="15"/>
        <v/>
      </c>
      <c r="L99" s="81" t="str">
        <f t="shared" si="26"/>
        <v/>
      </c>
      <c r="M99" s="79" t="str">
        <f>IF(ISBLANK(E99),"",VLOOKUP(W99,GroupRateTable!A:C,3,FALSE))</f>
        <v/>
      </c>
      <c r="N99" s="80" t="str">
        <f t="shared" si="16"/>
        <v/>
      </c>
      <c r="O99" s="80" t="str">
        <f>IF(ISBLANK(E99),"",(VLOOKUP(X99,GroupRateTable!A:C,3,FALSE)*C99)+((VLOOKUP(X99,GroupRateTable!A:C,3,FALSE)/2*D99)))</f>
        <v/>
      </c>
      <c r="P99" s="81" t="str">
        <f t="shared" si="17"/>
        <v/>
      </c>
      <c r="Q99" s="80" t="str">
        <f t="shared" si="18"/>
        <v/>
      </c>
      <c r="R99" s="80" t="str">
        <f t="shared" si="19"/>
        <v/>
      </c>
      <c r="S99" s="81" t="str">
        <f t="shared" si="27"/>
        <v/>
      </c>
      <c r="T99" s="123" t="str">
        <f t="shared" si="28"/>
        <v/>
      </c>
      <c r="U99" s="124" t="str">
        <f t="shared" si="20"/>
        <v/>
      </c>
      <c r="V99" s="95"/>
      <c r="W99" s="15" t="str">
        <f t="shared" si="21"/>
        <v/>
      </c>
      <c r="X99" s="15" t="str">
        <f t="shared" si="22"/>
        <v/>
      </c>
    </row>
    <row r="100" spans="1:24" x14ac:dyDescent="0.25">
      <c r="A100" s="102"/>
      <c r="B100" s="18"/>
      <c r="C100" s="103"/>
      <c r="D100" s="103"/>
      <c r="E100" s="104"/>
      <c r="F100" s="136"/>
      <c r="G100" s="70" t="str">
        <f>IF(ISBLANK(E100),"",VLOOKUP(W100,GroupRateTable!A:C,2,FALSE))</f>
        <v/>
      </c>
      <c r="H100" s="71" t="str">
        <f t="shared" si="23"/>
        <v/>
      </c>
      <c r="I100" s="71" t="str">
        <f t="shared" si="24"/>
        <v/>
      </c>
      <c r="J100" s="71" t="str">
        <f t="shared" si="25"/>
        <v/>
      </c>
      <c r="K100" s="71" t="str">
        <f t="shared" si="15"/>
        <v/>
      </c>
      <c r="L100" s="81" t="str">
        <f t="shared" si="26"/>
        <v/>
      </c>
      <c r="M100" s="79" t="str">
        <f>IF(ISBLANK(E100),"",VLOOKUP(W100,GroupRateTable!A:C,3,FALSE))</f>
        <v/>
      </c>
      <c r="N100" s="80" t="str">
        <f t="shared" si="16"/>
        <v/>
      </c>
      <c r="O100" s="80" t="str">
        <f>IF(ISBLANK(E100),"",(VLOOKUP(X100,GroupRateTable!A:C,3,FALSE)*C100)+((VLOOKUP(X100,GroupRateTable!A:C,3,FALSE)/2*D100)))</f>
        <v/>
      </c>
      <c r="P100" s="81" t="str">
        <f t="shared" si="17"/>
        <v/>
      </c>
      <c r="Q100" s="80" t="str">
        <f t="shared" si="18"/>
        <v/>
      </c>
      <c r="R100" s="80" t="str">
        <f t="shared" si="19"/>
        <v/>
      </c>
      <c r="S100" s="81" t="str">
        <f t="shared" si="27"/>
        <v/>
      </c>
      <c r="T100" s="123" t="str">
        <f t="shared" si="28"/>
        <v/>
      </c>
      <c r="U100" s="124" t="str">
        <f t="shared" si="20"/>
        <v/>
      </c>
      <c r="V100" s="95"/>
      <c r="W100" s="15" t="str">
        <f t="shared" si="21"/>
        <v/>
      </c>
      <c r="X100" s="15" t="str">
        <f t="shared" si="22"/>
        <v/>
      </c>
    </row>
    <row r="101" spans="1:24" x14ac:dyDescent="0.25">
      <c r="A101" s="102"/>
      <c r="B101" s="18"/>
      <c r="C101" s="103"/>
      <c r="D101" s="103"/>
      <c r="E101" s="104"/>
      <c r="F101" s="136"/>
      <c r="G101" s="70" t="str">
        <f>IF(ISBLANK(E101),"",VLOOKUP(W101,GroupRateTable!A:C,2,FALSE))</f>
        <v/>
      </c>
      <c r="H101" s="71" t="str">
        <f t="shared" si="23"/>
        <v/>
      </c>
      <c r="I101" s="71" t="str">
        <f t="shared" si="24"/>
        <v/>
      </c>
      <c r="J101" s="71" t="str">
        <f t="shared" si="25"/>
        <v/>
      </c>
      <c r="K101" s="71" t="str">
        <f t="shared" si="15"/>
        <v/>
      </c>
      <c r="L101" s="81" t="str">
        <f t="shared" si="26"/>
        <v/>
      </c>
      <c r="M101" s="79" t="str">
        <f>IF(ISBLANK(E101),"",VLOOKUP(W101,GroupRateTable!A:C,3,FALSE))</f>
        <v/>
      </c>
      <c r="N101" s="80" t="str">
        <f t="shared" si="16"/>
        <v/>
      </c>
      <c r="O101" s="80" t="str">
        <f>IF(ISBLANK(E101),"",(VLOOKUP(X101,GroupRateTable!A:C,3,FALSE)*C101)+((VLOOKUP(X101,GroupRateTable!A:C,3,FALSE)/2*D101)))</f>
        <v/>
      </c>
      <c r="P101" s="81" t="str">
        <f t="shared" si="17"/>
        <v/>
      </c>
      <c r="Q101" s="80" t="str">
        <f t="shared" si="18"/>
        <v/>
      </c>
      <c r="R101" s="80" t="str">
        <f t="shared" si="19"/>
        <v/>
      </c>
      <c r="S101" s="81" t="str">
        <f t="shared" si="27"/>
        <v/>
      </c>
      <c r="T101" s="123" t="str">
        <f t="shared" si="28"/>
        <v/>
      </c>
      <c r="U101" s="124" t="str">
        <f t="shared" si="20"/>
        <v/>
      </c>
      <c r="V101" s="95"/>
      <c r="W101" s="15" t="str">
        <f t="shared" si="21"/>
        <v/>
      </c>
      <c r="X101" s="15" t="str">
        <f t="shared" si="22"/>
        <v/>
      </c>
    </row>
    <row r="102" spans="1:24" x14ac:dyDescent="0.25">
      <c r="A102" s="102"/>
      <c r="B102" s="18"/>
      <c r="C102" s="103"/>
      <c r="D102" s="103"/>
      <c r="E102" s="104"/>
      <c r="F102" s="136"/>
      <c r="G102" s="70" t="str">
        <f>IF(ISBLANK(E102),"",VLOOKUP(W102,GroupRateTable!A:C,2,FALSE))</f>
        <v/>
      </c>
      <c r="H102" s="71" t="str">
        <f t="shared" si="23"/>
        <v/>
      </c>
      <c r="I102" s="71" t="str">
        <f t="shared" si="24"/>
        <v/>
      </c>
      <c r="J102" s="71" t="str">
        <f t="shared" si="25"/>
        <v/>
      </c>
      <c r="K102" s="71" t="str">
        <f t="shared" si="15"/>
        <v/>
      </c>
      <c r="L102" s="81" t="str">
        <f t="shared" si="26"/>
        <v/>
      </c>
      <c r="M102" s="79" t="str">
        <f>IF(ISBLANK(E102),"",VLOOKUP(W102,GroupRateTable!A:C,3,FALSE))</f>
        <v/>
      </c>
      <c r="N102" s="80" t="str">
        <f t="shared" si="16"/>
        <v/>
      </c>
      <c r="O102" s="80" t="str">
        <f>IF(ISBLANK(E102),"",(VLOOKUP(X102,GroupRateTable!A:C,3,FALSE)*C102)+((VLOOKUP(X102,GroupRateTable!A:C,3,FALSE)/2*D102)))</f>
        <v/>
      </c>
      <c r="P102" s="81" t="str">
        <f t="shared" si="17"/>
        <v/>
      </c>
      <c r="Q102" s="80" t="str">
        <f t="shared" si="18"/>
        <v/>
      </c>
      <c r="R102" s="80" t="str">
        <f t="shared" si="19"/>
        <v/>
      </c>
      <c r="S102" s="81" t="str">
        <f t="shared" si="27"/>
        <v/>
      </c>
      <c r="T102" s="123" t="str">
        <f t="shared" si="28"/>
        <v/>
      </c>
      <c r="U102" s="124" t="str">
        <f t="shared" si="20"/>
        <v/>
      </c>
      <c r="V102" s="95"/>
      <c r="W102" s="15" t="str">
        <f t="shared" si="21"/>
        <v/>
      </c>
      <c r="X102" s="15" t="str">
        <f t="shared" si="22"/>
        <v/>
      </c>
    </row>
    <row r="103" spans="1:24" x14ac:dyDescent="0.25">
      <c r="A103" s="102"/>
      <c r="B103" s="18"/>
      <c r="C103" s="103"/>
      <c r="D103" s="103"/>
      <c r="E103" s="104"/>
      <c r="F103" s="136"/>
      <c r="G103" s="70" t="str">
        <f>IF(ISBLANK(E103),"",VLOOKUP(W103,GroupRateTable!A:C,2,FALSE))</f>
        <v/>
      </c>
      <c r="H103" s="71" t="str">
        <f t="shared" si="23"/>
        <v/>
      </c>
      <c r="I103" s="71" t="str">
        <f t="shared" si="24"/>
        <v/>
      </c>
      <c r="J103" s="71" t="str">
        <f t="shared" si="25"/>
        <v/>
      </c>
      <c r="K103" s="71" t="str">
        <f t="shared" si="15"/>
        <v/>
      </c>
      <c r="L103" s="81" t="str">
        <f t="shared" si="26"/>
        <v/>
      </c>
      <c r="M103" s="79" t="str">
        <f>IF(ISBLANK(E103),"",VLOOKUP(W103,GroupRateTable!A:C,3,FALSE))</f>
        <v/>
      </c>
      <c r="N103" s="80" t="str">
        <f t="shared" si="16"/>
        <v/>
      </c>
      <c r="O103" s="80" t="str">
        <f>IF(ISBLANK(E103),"",(VLOOKUP(X103,GroupRateTable!A:C,3,FALSE)*C103)+((VLOOKUP(X103,GroupRateTable!A:C,3,FALSE)/2*D103)))</f>
        <v/>
      </c>
      <c r="P103" s="81" t="str">
        <f t="shared" si="17"/>
        <v/>
      </c>
      <c r="Q103" s="80" t="str">
        <f t="shared" si="18"/>
        <v/>
      </c>
      <c r="R103" s="80" t="str">
        <f t="shared" si="19"/>
        <v/>
      </c>
      <c r="S103" s="81" t="str">
        <f t="shared" si="27"/>
        <v/>
      </c>
      <c r="T103" s="123" t="str">
        <f t="shared" si="28"/>
        <v/>
      </c>
      <c r="U103" s="124" t="str">
        <f t="shared" si="20"/>
        <v/>
      </c>
      <c r="V103" s="95"/>
      <c r="W103" s="15" t="str">
        <f t="shared" si="21"/>
        <v/>
      </c>
      <c r="X103" s="15" t="str">
        <f t="shared" si="22"/>
        <v/>
      </c>
    </row>
    <row r="104" spans="1:24" x14ac:dyDescent="0.25">
      <c r="A104" s="102"/>
      <c r="B104" s="18"/>
      <c r="C104" s="103"/>
      <c r="D104" s="103"/>
      <c r="E104" s="104"/>
      <c r="F104" s="136"/>
      <c r="G104" s="70" t="str">
        <f>IF(ISBLANK(E104),"",VLOOKUP(W104,GroupRateTable!A:C,2,FALSE))</f>
        <v/>
      </c>
      <c r="H104" s="71" t="str">
        <f t="shared" si="23"/>
        <v/>
      </c>
      <c r="I104" s="71" t="str">
        <f t="shared" si="24"/>
        <v/>
      </c>
      <c r="J104" s="71" t="str">
        <f t="shared" si="25"/>
        <v/>
      </c>
      <c r="K104" s="71" t="str">
        <f t="shared" si="15"/>
        <v/>
      </c>
      <c r="L104" s="81" t="str">
        <f t="shared" si="26"/>
        <v/>
      </c>
      <c r="M104" s="79" t="str">
        <f>IF(ISBLANK(E104),"",VLOOKUP(W104,GroupRateTable!A:C,3,FALSE))</f>
        <v/>
      </c>
      <c r="N104" s="80" t="str">
        <f t="shared" si="16"/>
        <v/>
      </c>
      <c r="O104" s="80" t="str">
        <f>IF(ISBLANK(E104),"",(VLOOKUP(X104,GroupRateTable!A:C,3,FALSE)*C104)+((VLOOKUP(X104,GroupRateTable!A:C,3,FALSE)/2*D104)))</f>
        <v/>
      </c>
      <c r="P104" s="81" t="str">
        <f t="shared" si="17"/>
        <v/>
      </c>
      <c r="Q104" s="80" t="str">
        <f t="shared" si="18"/>
        <v/>
      </c>
      <c r="R104" s="80" t="str">
        <f t="shared" si="19"/>
        <v/>
      </c>
      <c r="S104" s="81" t="str">
        <f t="shared" si="27"/>
        <v/>
      </c>
      <c r="T104" s="123" t="str">
        <f t="shared" si="28"/>
        <v/>
      </c>
      <c r="U104" s="124" t="str">
        <f t="shared" si="20"/>
        <v/>
      </c>
      <c r="V104" s="95"/>
      <c r="W104" s="15" t="str">
        <f t="shared" si="21"/>
        <v/>
      </c>
      <c r="X104" s="15" t="str">
        <f t="shared" si="22"/>
        <v/>
      </c>
    </row>
    <row r="105" spans="1:24" x14ac:dyDescent="0.25">
      <c r="A105" s="102"/>
      <c r="B105" s="18"/>
      <c r="C105" s="103"/>
      <c r="D105" s="103"/>
      <c r="E105" s="104"/>
      <c r="F105" s="136"/>
      <c r="G105" s="70" t="str">
        <f>IF(ISBLANK(E105),"",VLOOKUP(W105,GroupRateTable!A:C,2,FALSE))</f>
        <v/>
      </c>
      <c r="H105" s="71" t="str">
        <f t="shared" si="23"/>
        <v/>
      </c>
      <c r="I105" s="71" t="str">
        <f t="shared" si="24"/>
        <v/>
      </c>
      <c r="J105" s="71" t="str">
        <f t="shared" si="25"/>
        <v/>
      </c>
      <c r="K105" s="71" t="str">
        <f t="shared" si="15"/>
        <v/>
      </c>
      <c r="L105" s="81" t="str">
        <f t="shared" si="26"/>
        <v/>
      </c>
      <c r="M105" s="79" t="str">
        <f>IF(ISBLANK(E105),"",VLOOKUP(W105,GroupRateTable!A:C,3,FALSE))</f>
        <v/>
      </c>
      <c r="N105" s="80" t="str">
        <f t="shared" si="16"/>
        <v/>
      </c>
      <c r="O105" s="80" t="str">
        <f>IF(ISBLANK(E105),"",(VLOOKUP(X105,GroupRateTable!A:C,3,FALSE)*C105)+((VLOOKUP(X105,GroupRateTable!A:C,3,FALSE)/2*D105)))</f>
        <v/>
      </c>
      <c r="P105" s="81" t="str">
        <f t="shared" si="17"/>
        <v/>
      </c>
      <c r="Q105" s="80" t="str">
        <f t="shared" si="18"/>
        <v/>
      </c>
      <c r="R105" s="80" t="str">
        <f t="shared" si="19"/>
        <v/>
      </c>
      <c r="S105" s="81" t="str">
        <f t="shared" si="27"/>
        <v/>
      </c>
      <c r="T105" s="123" t="str">
        <f t="shared" si="28"/>
        <v/>
      </c>
      <c r="U105" s="124" t="str">
        <f t="shared" si="20"/>
        <v/>
      </c>
      <c r="V105" s="95"/>
      <c r="W105" s="15" t="str">
        <f t="shared" si="21"/>
        <v/>
      </c>
      <c r="X105" s="15" t="str">
        <f t="shared" si="22"/>
        <v/>
      </c>
    </row>
    <row r="106" spans="1:24" x14ac:dyDescent="0.25">
      <c r="A106" s="102"/>
      <c r="B106" s="18"/>
      <c r="C106" s="103"/>
      <c r="D106" s="103"/>
      <c r="E106" s="104"/>
      <c r="F106" s="136"/>
      <c r="G106" s="70" t="str">
        <f>IF(ISBLANK(E106),"",VLOOKUP(W106,GroupRateTable!A:C,2,FALSE))</f>
        <v/>
      </c>
      <c r="H106" s="71" t="str">
        <f t="shared" si="23"/>
        <v/>
      </c>
      <c r="I106" s="71" t="str">
        <f t="shared" si="24"/>
        <v/>
      </c>
      <c r="J106" s="71" t="str">
        <f t="shared" si="25"/>
        <v/>
      </c>
      <c r="K106" s="71" t="str">
        <f t="shared" si="15"/>
        <v/>
      </c>
      <c r="L106" s="81" t="str">
        <f t="shared" si="26"/>
        <v/>
      </c>
      <c r="M106" s="79" t="str">
        <f>IF(ISBLANK(E106),"",VLOOKUP(W106,GroupRateTable!A:C,3,FALSE))</f>
        <v/>
      </c>
      <c r="N106" s="80" t="str">
        <f t="shared" si="16"/>
        <v/>
      </c>
      <c r="O106" s="80" t="str">
        <f>IF(ISBLANK(E106),"",(VLOOKUP(X106,GroupRateTable!A:C,3,FALSE)*C106)+((VLOOKUP(X106,GroupRateTable!A:C,3,FALSE)/2*D106)))</f>
        <v/>
      </c>
      <c r="P106" s="81" t="str">
        <f t="shared" si="17"/>
        <v/>
      </c>
      <c r="Q106" s="80" t="str">
        <f t="shared" si="18"/>
        <v/>
      </c>
      <c r="R106" s="80" t="str">
        <f t="shared" si="19"/>
        <v/>
      </c>
      <c r="S106" s="81" t="str">
        <f t="shared" si="27"/>
        <v/>
      </c>
      <c r="T106" s="123" t="str">
        <f t="shared" si="28"/>
        <v/>
      </c>
      <c r="U106" s="124" t="str">
        <f t="shared" si="20"/>
        <v/>
      </c>
      <c r="V106" s="95"/>
      <c r="W106" s="15" t="str">
        <f t="shared" si="21"/>
        <v/>
      </c>
      <c r="X106" s="15" t="str">
        <f t="shared" si="22"/>
        <v/>
      </c>
    </row>
    <row r="107" spans="1:24" x14ac:dyDescent="0.25">
      <c r="A107" s="102"/>
      <c r="B107" s="18"/>
      <c r="C107" s="103"/>
      <c r="D107" s="103"/>
      <c r="E107" s="104"/>
      <c r="F107" s="136"/>
      <c r="G107" s="70" t="str">
        <f>IF(ISBLANK(E107),"",VLOOKUP(W107,GroupRateTable!A:C,2,FALSE))</f>
        <v/>
      </c>
      <c r="H107" s="71" t="str">
        <f t="shared" si="23"/>
        <v/>
      </c>
      <c r="I107" s="71" t="str">
        <f t="shared" si="24"/>
        <v/>
      </c>
      <c r="J107" s="71" t="str">
        <f t="shared" si="25"/>
        <v/>
      </c>
      <c r="K107" s="71" t="str">
        <f t="shared" si="15"/>
        <v/>
      </c>
      <c r="L107" s="81" t="str">
        <f t="shared" si="26"/>
        <v/>
      </c>
      <c r="M107" s="79" t="str">
        <f>IF(ISBLANK(E107),"",VLOOKUP(W107,GroupRateTable!A:C,3,FALSE))</f>
        <v/>
      </c>
      <c r="N107" s="80" t="str">
        <f t="shared" si="16"/>
        <v/>
      </c>
      <c r="O107" s="80" t="str">
        <f>IF(ISBLANK(E107),"",(VLOOKUP(X107,GroupRateTable!A:C,3,FALSE)*C107)+((VLOOKUP(X107,GroupRateTable!A:C,3,FALSE)/2*D107)))</f>
        <v/>
      </c>
      <c r="P107" s="81" t="str">
        <f t="shared" si="17"/>
        <v/>
      </c>
      <c r="Q107" s="80" t="str">
        <f t="shared" si="18"/>
        <v/>
      </c>
      <c r="R107" s="80" t="str">
        <f t="shared" si="19"/>
        <v/>
      </c>
      <c r="S107" s="81" t="str">
        <f t="shared" si="27"/>
        <v/>
      </c>
      <c r="T107" s="123" t="str">
        <f t="shared" si="28"/>
        <v/>
      </c>
      <c r="U107" s="124" t="str">
        <f t="shared" si="20"/>
        <v/>
      </c>
      <c r="V107" s="95"/>
      <c r="W107" s="15" t="str">
        <f t="shared" si="21"/>
        <v/>
      </c>
      <c r="X107" s="15" t="str">
        <f t="shared" si="22"/>
        <v/>
      </c>
    </row>
    <row r="108" spans="1:24" x14ac:dyDescent="0.25">
      <c r="A108" s="102"/>
      <c r="B108" s="18"/>
      <c r="C108" s="103"/>
      <c r="D108" s="103"/>
      <c r="E108" s="104"/>
      <c r="F108" s="136"/>
      <c r="G108" s="70" t="str">
        <f>IF(ISBLANK(E108),"",VLOOKUP(W108,GroupRateTable!A:C,2,FALSE))</f>
        <v/>
      </c>
      <c r="H108" s="71" t="str">
        <f t="shared" si="23"/>
        <v/>
      </c>
      <c r="I108" s="71" t="str">
        <f t="shared" si="24"/>
        <v/>
      </c>
      <c r="J108" s="71" t="str">
        <f t="shared" si="25"/>
        <v/>
      </c>
      <c r="K108" s="71" t="str">
        <f t="shared" si="15"/>
        <v/>
      </c>
      <c r="L108" s="81" t="str">
        <f t="shared" si="26"/>
        <v/>
      </c>
      <c r="M108" s="79" t="str">
        <f>IF(ISBLANK(E108),"",VLOOKUP(W108,GroupRateTable!A:C,3,FALSE))</f>
        <v/>
      </c>
      <c r="N108" s="80" t="str">
        <f t="shared" si="16"/>
        <v/>
      </c>
      <c r="O108" s="80" t="str">
        <f>IF(ISBLANK(E108),"",(VLOOKUP(X108,GroupRateTable!A:C,3,FALSE)*C108)+((VLOOKUP(X108,GroupRateTable!A:C,3,FALSE)/2*D108)))</f>
        <v/>
      </c>
      <c r="P108" s="81" t="str">
        <f t="shared" si="17"/>
        <v/>
      </c>
      <c r="Q108" s="80" t="str">
        <f t="shared" si="18"/>
        <v/>
      </c>
      <c r="R108" s="80" t="str">
        <f t="shared" si="19"/>
        <v/>
      </c>
      <c r="S108" s="81" t="str">
        <f t="shared" si="27"/>
        <v/>
      </c>
      <c r="T108" s="123" t="str">
        <f t="shared" si="28"/>
        <v/>
      </c>
      <c r="U108" s="124" t="str">
        <f t="shared" si="20"/>
        <v/>
      </c>
      <c r="V108" s="95"/>
      <c r="W108" s="15" t="str">
        <f t="shared" si="21"/>
        <v/>
      </c>
      <c r="X108" s="15" t="str">
        <f t="shared" si="22"/>
        <v/>
      </c>
    </row>
    <row r="109" spans="1:24" x14ac:dyDescent="0.25">
      <c r="A109" s="102"/>
      <c r="B109" s="18"/>
      <c r="C109" s="103"/>
      <c r="D109" s="103"/>
      <c r="E109" s="104"/>
      <c r="F109" s="136"/>
      <c r="G109" s="70" t="str">
        <f>IF(ISBLANK(E109),"",VLOOKUP(W109,GroupRateTable!A:C,2,FALSE))</f>
        <v/>
      </c>
      <c r="H109" s="71" t="str">
        <f t="shared" si="23"/>
        <v/>
      </c>
      <c r="I109" s="71" t="str">
        <f t="shared" si="24"/>
        <v/>
      </c>
      <c r="J109" s="71" t="str">
        <f t="shared" si="25"/>
        <v/>
      </c>
      <c r="K109" s="71" t="str">
        <f t="shared" si="15"/>
        <v/>
      </c>
      <c r="L109" s="81" t="str">
        <f t="shared" si="26"/>
        <v/>
      </c>
      <c r="M109" s="79" t="str">
        <f>IF(ISBLANK(E109),"",VLOOKUP(W109,GroupRateTable!A:C,3,FALSE))</f>
        <v/>
      </c>
      <c r="N109" s="80" t="str">
        <f t="shared" si="16"/>
        <v/>
      </c>
      <c r="O109" s="80" t="str">
        <f>IF(ISBLANK(E109),"",(VLOOKUP(X109,GroupRateTable!A:C,3,FALSE)*C109)+((VLOOKUP(X109,GroupRateTable!A:C,3,FALSE)/2*D109)))</f>
        <v/>
      </c>
      <c r="P109" s="81" t="str">
        <f t="shared" si="17"/>
        <v/>
      </c>
      <c r="Q109" s="80" t="str">
        <f t="shared" si="18"/>
        <v/>
      </c>
      <c r="R109" s="80" t="str">
        <f t="shared" si="19"/>
        <v/>
      </c>
      <c r="S109" s="81" t="str">
        <f t="shared" si="27"/>
        <v/>
      </c>
      <c r="T109" s="123" t="str">
        <f t="shared" si="28"/>
        <v/>
      </c>
      <c r="U109" s="124" t="str">
        <f t="shared" si="20"/>
        <v/>
      </c>
      <c r="V109" s="95"/>
      <c r="W109" s="15" t="str">
        <f t="shared" si="21"/>
        <v/>
      </c>
      <c r="X109" s="15" t="str">
        <f t="shared" si="22"/>
        <v/>
      </c>
    </row>
    <row r="110" spans="1:24" x14ac:dyDescent="0.25">
      <c r="A110" s="102"/>
      <c r="B110" s="18"/>
      <c r="C110" s="103"/>
      <c r="D110" s="103"/>
      <c r="E110" s="104"/>
      <c r="F110" s="136"/>
      <c r="G110" s="70" t="str">
        <f>IF(ISBLANK(E110),"",VLOOKUP(W110,GroupRateTable!A:C,2,FALSE))</f>
        <v/>
      </c>
      <c r="H110" s="71" t="str">
        <f t="shared" si="23"/>
        <v/>
      </c>
      <c r="I110" s="71" t="str">
        <f t="shared" si="24"/>
        <v/>
      </c>
      <c r="J110" s="71" t="str">
        <f t="shared" si="25"/>
        <v/>
      </c>
      <c r="K110" s="71" t="str">
        <f t="shared" si="15"/>
        <v/>
      </c>
      <c r="L110" s="81" t="str">
        <f t="shared" si="26"/>
        <v/>
      </c>
      <c r="M110" s="79" t="str">
        <f>IF(ISBLANK(E110),"",VLOOKUP(W110,GroupRateTable!A:C,3,FALSE))</f>
        <v/>
      </c>
      <c r="N110" s="80" t="str">
        <f t="shared" si="16"/>
        <v/>
      </c>
      <c r="O110" s="80" t="str">
        <f>IF(ISBLANK(E110),"",(VLOOKUP(X110,GroupRateTable!A:C,3,FALSE)*C110)+((VLOOKUP(X110,GroupRateTable!A:C,3,FALSE)/2*D110)))</f>
        <v/>
      </c>
      <c r="P110" s="81" t="str">
        <f t="shared" si="17"/>
        <v/>
      </c>
      <c r="Q110" s="80" t="str">
        <f t="shared" si="18"/>
        <v/>
      </c>
      <c r="R110" s="80" t="str">
        <f t="shared" si="19"/>
        <v/>
      </c>
      <c r="S110" s="81" t="str">
        <f t="shared" si="27"/>
        <v/>
      </c>
      <c r="T110" s="123" t="str">
        <f t="shared" si="28"/>
        <v/>
      </c>
      <c r="U110" s="124" t="str">
        <f t="shared" si="20"/>
        <v/>
      </c>
      <c r="V110" s="95"/>
      <c r="W110" s="15" t="str">
        <f t="shared" si="21"/>
        <v/>
      </c>
      <c r="X110" s="15" t="str">
        <f t="shared" si="22"/>
        <v/>
      </c>
    </row>
    <row r="111" spans="1:24" x14ac:dyDescent="0.25">
      <c r="A111" s="102"/>
      <c r="B111" s="18"/>
      <c r="C111" s="103"/>
      <c r="D111" s="103"/>
      <c r="E111" s="104"/>
      <c r="F111" s="136"/>
      <c r="G111" s="70" t="str">
        <f>IF(ISBLANK(E111),"",VLOOKUP(W111,GroupRateTable!A:C,2,FALSE))</f>
        <v/>
      </c>
      <c r="H111" s="71" t="str">
        <f t="shared" si="23"/>
        <v/>
      </c>
      <c r="I111" s="71" t="str">
        <f t="shared" si="24"/>
        <v/>
      </c>
      <c r="J111" s="71" t="str">
        <f t="shared" si="25"/>
        <v/>
      </c>
      <c r="K111" s="71" t="str">
        <f t="shared" si="15"/>
        <v/>
      </c>
      <c r="L111" s="81" t="str">
        <f t="shared" si="26"/>
        <v/>
      </c>
      <c r="M111" s="79" t="str">
        <f>IF(ISBLANK(E111),"",VLOOKUP(W111,GroupRateTable!A:C,3,FALSE))</f>
        <v/>
      </c>
      <c r="N111" s="80" t="str">
        <f t="shared" si="16"/>
        <v/>
      </c>
      <c r="O111" s="80" t="str">
        <f>IF(ISBLANK(E111),"",(VLOOKUP(X111,GroupRateTable!A:C,3,FALSE)*C111)+((VLOOKUP(X111,GroupRateTable!A:C,3,FALSE)/2*D111)))</f>
        <v/>
      </c>
      <c r="P111" s="81" t="str">
        <f t="shared" si="17"/>
        <v/>
      </c>
      <c r="Q111" s="80" t="str">
        <f t="shared" si="18"/>
        <v/>
      </c>
      <c r="R111" s="80" t="str">
        <f t="shared" si="19"/>
        <v/>
      </c>
      <c r="S111" s="81" t="str">
        <f t="shared" si="27"/>
        <v/>
      </c>
      <c r="T111" s="123" t="str">
        <f t="shared" si="28"/>
        <v/>
      </c>
      <c r="U111" s="124" t="str">
        <f t="shared" si="20"/>
        <v/>
      </c>
      <c r="V111" s="95"/>
      <c r="W111" s="15" t="str">
        <f t="shared" si="21"/>
        <v/>
      </c>
      <c r="X111" s="15" t="str">
        <f t="shared" si="22"/>
        <v/>
      </c>
    </row>
    <row r="112" spans="1:24" x14ac:dyDescent="0.25">
      <c r="A112" s="102"/>
      <c r="B112" s="18"/>
      <c r="C112" s="103"/>
      <c r="D112" s="103"/>
      <c r="E112" s="104"/>
      <c r="F112" s="136"/>
      <c r="G112" s="70" t="str">
        <f>IF(ISBLANK(E112),"",VLOOKUP(W112,GroupRateTable!A:C,2,FALSE))</f>
        <v/>
      </c>
      <c r="H112" s="71" t="str">
        <f t="shared" si="23"/>
        <v/>
      </c>
      <c r="I112" s="71" t="str">
        <f t="shared" si="24"/>
        <v/>
      </c>
      <c r="J112" s="71" t="str">
        <f t="shared" si="25"/>
        <v/>
      </c>
      <c r="K112" s="71" t="str">
        <f t="shared" si="15"/>
        <v/>
      </c>
      <c r="L112" s="81" t="str">
        <f t="shared" si="26"/>
        <v/>
      </c>
      <c r="M112" s="79" t="str">
        <f>IF(ISBLANK(E112),"",VLOOKUP(W112,GroupRateTable!A:C,3,FALSE))</f>
        <v/>
      </c>
      <c r="N112" s="80" t="str">
        <f t="shared" si="16"/>
        <v/>
      </c>
      <c r="O112" s="80" t="str">
        <f>IF(ISBLANK(E112),"",(VLOOKUP(X112,GroupRateTable!A:C,3,FALSE)*C112)+((VLOOKUP(X112,GroupRateTable!A:C,3,FALSE)/2*D112)))</f>
        <v/>
      </c>
      <c r="P112" s="81" t="str">
        <f t="shared" si="17"/>
        <v/>
      </c>
      <c r="Q112" s="80" t="str">
        <f t="shared" si="18"/>
        <v/>
      </c>
      <c r="R112" s="80" t="str">
        <f t="shared" si="19"/>
        <v/>
      </c>
      <c r="S112" s="81" t="str">
        <f t="shared" si="27"/>
        <v/>
      </c>
      <c r="T112" s="123" t="str">
        <f t="shared" si="28"/>
        <v/>
      </c>
      <c r="U112" s="124" t="str">
        <f t="shared" si="20"/>
        <v/>
      </c>
      <c r="V112" s="95"/>
      <c r="W112" s="15" t="str">
        <f t="shared" si="21"/>
        <v/>
      </c>
      <c r="X112" s="15" t="str">
        <f t="shared" si="22"/>
        <v/>
      </c>
    </row>
    <row r="113" spans="1:24" x14ac:dyDescent="0.25">
      <c r="A113" s="102"/>
      <c r="B113" s="18"/>
      <c r="C113" s="103"/>
      <c r="D113" s="103"/>
      <c r="E113" s="104"/>
      <c r="F113" s="136"/>
      <c r="G113" s="70" t="str">
        <f>IF(ISBLANK(E113),"",VLOOKUP(W113,GroupRateTable!A:C,2,FALSE))</f>
        <v/>
      </c>
      <c r="H113" s="71" t="str">
        <f t="shared" si="23"/>
        <v/>
      </c>
      <c r="I113" s="71" t="str">
        <f t="shared" si="24"/>
        <v/>
      </c>
      <c r="J113" s="71" t="str">
        <f t="shared" si="25"/>
        <v/>
      </c>
      <c r="K113" s="71" t="str">
        <f t="shared" si="15"/>
        <v/>
      </c>
      <c r="L113" s="81" t="str">
        <f t="shared" si="26"/>
        <v/>
      </c>
      <c r="M113" s="79" t="str">
        <f>IF(ISBLANK(E113),"",VLOOKUP(W113,GroupRateTable!A:C,3,FALSE))</f>
        <v/>
      </c>
      <c r="N113" s="80" t="str">
        <f t="shared" si="16"/>
        <v/>
      </c>
      <c r="O113" s="80" t="str">
        <f>IF(ISBLANK(E113),"",(VLOOKUP(X113,GroupRateTable!A:C,3,FALSE)*C113)+((VLOOKUP(X113,GroupRateTable!A:C,3,FALSE)/2*D113)))</f>
        <v/>
      </c>
      <c r="P113" s="81" t="str">
        <f t="shared" si="17"/>
        <v/>
      </c>
      <c r="Q113" s="80" t="str">
        <f t="shared" si="18"/>
        <v/>
      </c>
      <c r="R113" s="80" t="str">
        <f t="shared" si="19"/>
        <v/>
      </c>
      <c r="S113" s="81" t="str">
        <f t="shared" si="27"/>
        <v/>
      </c>
      <c r="T113" s="123" t="str">
        <f t="shared" si="28"/>
        <v/>
      </c>
      <c r="U113" s="124" t="str">
        <f t="shared" si="20"/>
        <v/>
      </c>
      <c r="V113" s="95"/>
      <c r="W113" s="15" t="str">
        <f t="shared" si="21"/>
        <v/>
      </c>
      <c r="X113" s="15" t="str">
        <f t="shared" si="22"/>
        <v/>
      </c>
    </row>
    <row r="114" spans="1:24" x14ac:dyDescent="0.25">
      <c r="A114" s="102"/>
      <c r="B114" s="18"/>
      <c r="C114" s="103"/>
      <c r="D114" s="103"/>
      <c r="E114" s="104"/>
      <c r="F114" s="136"/>
      <c r="G114" s="70" t="str">
        <f>IF(ISBLANK(E114),"",VLOOKUP(W114,GroupRateTable!A:C,2,FALSE))</f>
        <v/>
      </c>
      <c r="H114" s="71" t="str">
        <f t="shared" si="23"/>
        <v/>
      </c>
      <c r="I114" s="71" t="str">
        <f t="shared" si="24"/>
        <v/>
      </c>
      <c r="J114" s="71" t="str">
        <f t="shared" si="25"/>
        <v/>
      </c>
      <c r="K114" s="71" t="str">
        <f t="shared" si="15"/>
        <v/>
      </c>
      <c r="L114" s="81" t="str">
        <f t="shared" si="26"/>
        <v/>
      </c>
      <c r="M114" s="79" t="str">
        <f>IF(ISBLANK(E114),"",VLOOKUP(W114,GroupRateTable!A:C,3,FALSE))</f>
        <v/>
      </c>
      <c r="N114" s="80" t="str">
        <f t="shared" si="16"/>
        <v/>
      </c>
      <c r="O114" s="80" t="str">
        <f>IF(ISBLANK(E114),"",(VLOOKUP(X114,GroupRateTable!A:C,3,FALSE)*C114)+((VLOOKUP(X114,GroupRateTable!A:C,3,FALSE)/2*D114)))</f>
        <v/>
      </c>
      <c r="P114" s="81" t="str">
        <f t="shared" si="17"/>
        <v/>
      </c>
      <c r="Q114" s="80" t="str">
        <f t="shared" si="18"/>
        <v/>
      </c>
      <c r="R114" s="80" t="str">
        <f t="shared" si="19"/>
        <v/>
      </c>
      <c r="S114" s="81" t="str">
        <f t="shared" si="27"/>
        <v/>
      </c>
      <c r="T114" s="123" t="str">
        <f t="shared" si="28"/>
        <v/>
      </c>
      <c r="U114" s="124" t="str">
        <f t="shared" si="20"/>
        <v/>
      </c>
      <c r="V114" s="95"/>
      <c r="W114" s="15" t="str">
        <f t="shared" si="21"/>
        <v/>
      </c>
      <c r="X114" s="15" t="str">
        <f t="shared" si="22"/>
        <v/>
      </c>
    </row>
    <row r="115" spans="1:24" x14ac:dyDescent="0.25">
      <c r="A115" s="102"/>
      <c r="B115" s="18"/>
      <c r="C115" s="103"/>
      <c r="D115" s="103"/>
      <c r="E115" s="104"/>
      <c r="F115" s="136"/>
      <c r="G115" s="70" t="str">
        <f>IF(ISBLANK(E115),"",VLOOKUP(W115,GroupRateTable!A:C,2,FALSE))</f>
        <v/>
      </c>
      <c r="H115" s="71" t="str">
        <f t="shared" si="23"/>
        <v/>
      </c>
      <c r="I115" s="71" t="str">
        <f t="shared" si="24"/>
        <v/>
      </c>
      <c r="J115" s="71" t="str">
        <f t="shared" si="25"/>
        <v/>
      </c>
      <c r="K115" s="71" t="str">
        <f t="shared" si="15"/>
        <v/>
      </c>
      <c r="L115" s="81" t="str">
        <f t="shared" si="26"/>
        <v/>
      </c>
      <c r="M115" s="79" t="str">
        <f>IF(ISBLANK(E115),"",VLOOKUP(W115,GroupRateTable!A:C,3,FALSE))</f>
        <v/>
      </c>
      <c r="N115" s="80" t="str">
        <f t="shared" si="16"/>
        <v/>
      </c>
      <c r="O115" s="80" t="str">
        <f>IF(ISBLANK(E115),"",(VLOOKUP(X115,GroupRateTable!A:C,3,FALSE)*C115)+((VLOOKUP(X115,GroupRateTable!A:C,3,FALSE)/2*D115)))</f>
        <v/>
      </c>
      <c r="P115" s="81" t="str">
        <f t="shared" si="17"/>
        <v/>
      </c>
      <c r="Q115" s="80" t="str">
        <f t="shared" si="18"/>
        <v/>
      </c>
      <c r="R115" s="80" t="str">
        <f t="shared" si="19"/>
        <v/>
      </c>
      <c r="S115" s="81" t="str">
        <f t="shared" si="27"/>
        <v/>
      </c>
      <c r="T115" s="123" t="str">
        <f t="shared" si="28"/>
        <v/>
      </c>
      <c r="U115" s="124" t="str">
        <f t="shared" si="20"/>
        <v/>
      </c>
      <c r="V115" s="95"/>
      <c r="W115" s="15" t="str">
        <f t="shared" si="21"/>
        <v/>
      </c>
      <c r="X115" s="15" t="str">
        <f t="shared" si="22"/>
        <v/>
      </c>
    </row>
    <row r="116" spans="1:24" x14ac:dyDescent="0.25">
      <c r="A116" s="102"/>
      <c r="B116" s="18"/>
      <c r="C116" s="103"/>
      <c r="D116" s="103"/>
      <c r="E116" s="104"/>
      <c r="F116" s="136"/>
      <c r="G116" s="70" t="str">
        <f>IF(ISBLANK(E116),"",VLOOKUP(W116,GroupRateTable!A:C,2,FALSE))</f>
        <v/>
      </c>
      <c r="H116" s="71" t="str">
        <f t="shared" si="23"/>
        <v/>
      </c>
      <c r="I116" s="71" t="str">
        <f t="shared" si="24"/>
        <v/>
      </c>
      <c r="J116" s="71" t="str">
        <f t="shared" si="25"/>
        <v/>
      </c>
      <c r="K116" s="71" t="str">
        <f t="shared" si="15"/>
        <v/>
      </c>
      <c r="L116" s="81" t="str">
        <f t="shared" si="26"/>
        <v/>
      </c>
      <c r="M116" s="79" t="str">
        <f>IF(ISBLANK(E116),"",VLOOKUP(W116,GroupRateTable!A:C,3,FALSE))</f>
        <v/>
      </c>
      <c r="N116" s="80" t="str">
        <f t="shared" si="16"/>
        <v/>
      </c>
      <c r="O116" s="80" t="str">
        <f>IF(ISBLANK(E116),"",(VLOOKUP(X116,GroupRateTable!A:C,3,FALSE)*C116)+((VLOOKUP(X116,GroupRateTable!A:C,3,FALSE)/2*D116)))</f>
        <v/>
      </c>
      <c r="P116" s="81" t="str">
        <f t="shared" si="17"/>
        <v/>
      </c>
      <c r="Q116" s="80" t="str">
        <f t="shared" si="18"/>
        <v/>
      </c>
      <c r="R116" s="80" t="str">
        <f t="shared" si="19"/>
        <v/>
      </c>
      <c r="S116" s="81" t="str">
        <f t="shared" si="27"/>
        <v/>
      </c>
      <c r="T116" s="123" t="str">
        <f t="shared" si="28"/>
        <v/>
      </c>
      <c r="U116" s="124" t="str">
        <f t="shared" si="20"/>
        <v/>
      </c>
      <c r="V116" s="95"/>
      <c r="W116" s="15" t="str">
        <f t="shared" si="21"/>
        <v/>
      </c>
      <c r="X116" s="15" t="str">
        <f t="shared" si="22"/>
        <v/>
      </c>
    </row>
    <row r="117" spans="1:24" x14ac:dyDescent="0.25">
      <c r="A117" s="102"/>
      <c r="B117" s="18"/>
      <c r="C117" s="103"/>
      <c r="D117" s="103"/>
      <c r="E117" s="104"/>
      <c r="F117" s="136"/>
      <c r="G117" s="70" t="str">
        <f>IF(ISBLANK(E117),"",VLOOKUP(W117,GroupRateTable!A:C,2,FALSE))</f>
        <v/>
      </c>
      <c r="H117" s="71" t="str">
        <f t="shared" si="23"/>
        <v/>
      </c>
      <c r="I117" s="71" t="str">
        <f t="shared" si="24"/>
        <v/>
      </c>
      <c r="J117" s="71" t="str">
        <f t="shared" si="25"/>
        <v/>
      </c>
      <c r="K117" s="71" t="str">
        <f t="shared" si="15"/>
        <v/>
      </c>
      <c r="L117" s="81" t="str">
        <f t="shared" si="26"/>
        <v/>
      </c>
      <c r="M117" s="79" t="str">
        <f>IF(ISBLANK(E117),"",VLOOKUP(W117,GroupRateTable!A:C,3,FALSE))</f>
        <v/>
      </c>
      <c r="N117" s="80" t="str">
        <f t="shared" si="16"/>
        <v/>
      </c>
      <c r="O117" s="80" t="str">
        <f>IF(ISBLANK(E117),"",(VLOOKUP(X117,GroupRateTable!A:C,3,FALSE)*C117)+((VLOOKUP(X117,GroupRateTable!A:C,3,FALSE)/2*D117)))</f>
        <v/>
      </c>
      <c r="P117" s="81" t="str">
        <f t="shared" si="17"/>
        <v/>
      </c>
      <c r="Q117" s="80" t="str">
        <f t="shared" si="18"/>
        <v/>
      </c>
      <c r="R117" s="80" t="str">
        <f t="shared" si="19"/>
        <v/>
      </c>
      <c r="S117" s="81" t="str">
        <f t="shared" si="27"/>
        <v/>
      </c>
      <c r="T117" s="123" t="str">
        <f t="shared" si="28"/>
        <v/>
      </c>
      <c r="U117" s="124" t="str">
        <f t="shared" si="20"/>
        <v/>
      </c>
      <c r="V117" s="95"/>
      <c r="W117" s="15" t="str">
        <f t="shared" si="21"/>
        <v/>
      </c>
      <c r="X117" s="15" t="str">
        <f t="shared" si="22"/>
        <v/>
      </c>
    </row>
    <row r="118" spans="1:24" x14ac:dyDescent="0.25">
      <c r="A118" s="102"/>
      <c r="B118" s="18"/>
      <c r="C118" s="103"/>
      <c r="D118" s="103"/>
      <c r="E118" s="104"/>
      <c r="F118" s="136"/>
      <c r="G118" s="70" t="str">
        <f>IF(ISBLANK(E118),"",VLOOKUP(W118,GroupRateTable!A:C,2,FALSE))</f>
        <v/>
      </c>
      <c r="H118" s="71" t="str">
        <f t="shared" si="23"/>
        <v/>
      </c>
      <c r="I118" s="71" t="str">
        <f t="shared" si="24"/>
        <v/>
      </c>
      <c r="J118" s="71" t="str">
        <f t="shared" si="25"/>
        <v/>
      </c>
      <c r="K118" s="71" t="str">
        <f t="shared" si="15"/>
        <v/>
      </c>
      <c r="L118" s="81" t="str">
        <f t="shared" si="26"/>
        <v/>
      </c>
      <c r="M118" s="79" t="str">
        <f>IF(ISBLANK(E118),"",VLOOKUP(W118,GroupRateTable!A:C,3,FALSE))</f>
        <v/>
      </c>
      <c r="N118" s="80" t="str">
        <f t="shared" si="16"/>
        <v/>
      </c>
      <c r="O118" s="80" t="str">
        <f>IF(ISBLANK(E118),"",(VLOOKUP(X118,GroupRateTable!A:C,3,FALSE)*C118)+((VLOOKUP(X118,GroupRateTable!A:C,3,FALSE)/2*D118)))</f>
        <v/>
      </c>
      <c r="P118" s="81" t="str">
        <f t="shared" si="17"/>
        <v/>
      </c>
      <c r="Q118" s="80" t="str">
        <f t="shared" si="18"/>
        <v/>
      </c>
      <c r="R118" s="80" t="str">
        <f t="shared" si="19"/>
        <v/>
      </c>
      <c r="S118" s="81" t="str">
        <f t="shared" si="27"/>
        <v/>
      </c>
      <c r="T118" s="123" t="str">
        <f t="shared" si="28"/>
        <v/>
      </c>
      <c r="U118" s="124" t="str">
        <f t="shared" si="20"/>
        <v/>
      </c>
      <c r="V118" s="95"/>
      <c r="W118" s="15" t="str">
        <f t="shared" si="21"/>
        <v/>
      </c>
      <c r="X118" s="15" t="str">
        <f t="shared" si="22"/>
        <v/>
      </c>
    </row>
    <row r="119" spans="1:24" x14ac:dyDescent="0.25">
      <c r="A119" s="102"/>
      <c r="B119" s="18"/>
      <c r="C119" s="103"/>
      <c r="D119" s="103"/>
      <c r="E119" s="104"/>
      <c r="F119" s="136"/>
      <c r="G119" s="70" t="str">
        <f>IF(ISBLANK(E119),"",VLOOKUP(W119,GroupRateTable!A:C,2,FALSE))</f>
        <v/>
      </c>
      <c r="H119" s="71" t="str">
        <f t="shared" si="23"/>
        <v/>
      </c>
      <c r="I119" s="71" t="str">
        <f t="shared" si="24"/>
        <v/>
      </c>
      <c r="J119" s="71" t="str">
        <f t="shared" si="25"/>
        <v/>
      </c>
      <c r="K119" s="71" t="str">
        <f t="shared" si="15"/>
        <v/>
      </c>
      <c r="L119" s="81" t="str">
        <f t="shared" si="26"/>
        <v/>
      </c>
      <c r="M119" s="79" t="str">
        <f>IF(ISBLANK(E119),"",VLOOKUP(W119,GroupRateTable!A:C,3,FALSE))</f>
        <v/>
      </c>
      <c r="N119" s="80" t="str">
        <f t="shared" si="16"/>
        <v/>
      </c>
      <c r="O119" s="80" t="str">
        <f>IF(ISBLANK(E119),"",(VLOOKUP(X119,GroupRateTable!A:C,3,FALSE)*C119)+((VLOOKUP(X119,GroupRateTable!A:C,3,FALSE)/2*D119)))</f>
        <v/>
      </c>
      <c r="P119" s="81" t="str">
        <f t="shared" si="17"/>
        <v/>
      </c>
      <c r="Q119" s="80" t="str">
        <f t="shared" si="18"/>
        <v/>
      </c>
      <c r="R119" s="80" t="str">
        <f t="shared" si="19"/>
        <v/>
      </c>
      <c r="S119" s="81" t="str">
        <f t="shared" si="27"/>
        <v/>
      </c>
      <c r="T119" s="123" t="str">
        <f t="shared" si="28"/>
        <v/>
      </c>
      <c r="U119" s="124" t="str">
        <f t="shared" si="20"/>
        <v/>
      </c>
      <c r="V119" s="95"/>
      <c r="W119" s="15" t="str">
        <f t="shared" si="21"/>
        <v/>
      </c>
      <c r="X119" s="15" t="str">
        <f t="shared" si="22"/>
        <v/>
      </c>
    </row>
    <row r="120" spans="1:24" x14ac:dyDescent="0.25">
      <c r="A120" s="102"/>
      <c r="B120" s="18"/>
      <c r="C120" s="103"/>
      <c r="D120" s="103"/>
      <c r="E120" s="104"/>
      <c r="F120" s="136"/>
      <c r="G120" s="70" t="str">
        <f>IF(ISBLANK(E120),"",VLOOKUP(W120,GroupRateTable!A:C,2,FALSE))</f>
        <v/>
      </c>
      <c r="H120" s="71" t="str">
        <f t="shared" si="23"/>
        <v/>
      </c>
      <c r="I120" s="71" t="str">
        <f t="shared" si="24"/>
        <v/>
      </c>
      <c r="J120" s="71" t="str">
        <f t="shared" si="25"/>
        <v/>
      </c>
      <c r="K120" s="71" t="str">
        <f t="shared" si="15"/>
        <v/>
      </c>
      <c r="L120" s="81" t="str">
        <f t="shared" si="26"/>
        <v/>
      </c>
      <c r="M120" s="79" t="str">
        <f>IF(ISBLANK(E120),"",VLOOKUP(W120,GroupRateTable!A:C,3,FALSE))</f>
        <v/>
      </c>
      <c r="N120" s="80" t="str">
        <f t="shared" si="16"/>
        <v/>
      </c>
      <c r="O120" s="80" t="str">
        <f>IF(ISBLANK(E120),"",(VLOOKUP(X120,GroupRateTable!A:C,3,FALSE)*C120)+((VLOOKUP(X120,GroupRateTable!A:C,3,FALSE)/2*D120)))</f>
        <v/>
      </c>
      <c r="P120" s="81" t="str">
        <f t="shared" si="17"/>
        <v/>
      </c>
      <c r="Q120" s="80" t="str">
        <f t="shared" si="18"/>
        <v/>
      </c>
      <c r="R120" s="80" t="str">
        <f t="shared" si="19"/>
        <v/>
      </c>
      <c r="S120" s="81" t="str">
        <f t="shared" si="27"/>
        <v/>
      </c>
      <c r="T120" s="123" t="str">
        <f t="shared" si="28"/>
        <v/>
      </c>
      <c r="U120" s="124" t="str">
        <f t="shared" si="20"/>
        <v/>
      </c>
      <c r="V120" s="95"/>
      <c r="W120" s="15" t="str">
        <f t="shared" si="21"/>
        <v/>
      </c>
      <c r="X120" s="15" t="str">
        <f t="shared" si="22"/>
        <v/>
      </c>
    </row>
    <row r="121" spans="1:24" x14ac:dyDescent="0.25">
      <c r="A121" s="102"/>
      <c r="B121" s="18"/>
      <c r="C121" s="103"/>
      <c r="D121" s="103"/>
      <c r="E121" s="104"/>
      <c r="F121" s="136"/>
      <c r="G121" s="70" t="str">
        <f>IF(ISBLANK(E121),"",VLOOKUP(W121,GroupRateTable!A:C,2,FALSE))</f>
        <v/>
      </c>
      <c r="H121" s="71" t="str">
        <f t="shared" si="23"/>
        <v/>
      </c>
      <c r="I121" s="71" t="str">
        <f t="shared" si="24"/>
        <v/>
      </c>
      <c r="J121" s="71" t="str">
        <f t="shared" si="25"/>
        <v/>
      </c>
      <c r="K121" s="71" t="str">
        <f t="shared" si="15"/>
        <v/>
      </c>
      <c r="L121" s="81" t="str">
        <f t="shared" si="26"/>
        <v/>
      </c>
      <c r="M121" s="79" t="str">
        <f>IF(ISBLANK(E121),"",VLOOKUP(W121,GroupRateTable!A:C,3,FALSE))</f>
        <v/>
      </c>
      <c r="N121" s="80" t="str">
        <f t="shared" si="16"/>
        <v/>
      </c>
      <c r="O121" s="80" t="str">
        <f>IF(ISBLANK(E121),"",(VLOOKUP(X121,GroupRateTable!A:C,3,FALSE)*C121)+((VLOOKUP(X121,GroupRateTable!A:C,3,FALSE)/2*D121)))</f>
        <v/>
      </c>
      <c r="P121" s="81" t="str">
        <f t="shared" si="17"/>
        <v/>
      </c>
      <c r="Q121" s="80" t="str">
        <f t="shared" si="18"/>
        <v/>
      </c>
      <c r="R121" s="80" t="str">
        <f t="shared" si="19"/>
        <v/>
      </c>
      <c r="S121" s="81" t="str">
        <f t="shared" si="27"/>
        <v/>
      </c>
      <c r="T121" s="123" t="str">
        <f t="shared" si="28"/>
        <v/>
      </c>
      <c r="U121" s="124" t="str">
        <f t="shared" si="20"/>
        <v/>
      </c>
      <c r="V121" s="95"/>
      <c r="W121" s="15" t="str">
        <f t="shared" si="21"/>
        <v/>
      </c>
      <c r="X121" s="15" t="str">
        <f t="shared" si="22"/>
        <v/>
      </c>
    </row>
    <row r="122" spans="1:24" x14ac:dyDescent="0.25">
      <c r="A122" s="102"/>
      <c r="B122" s="18"/>
      <c r="C122" s="103"/>
      <c r="D122" s="103"/>
      <c r="E122" s="104"/>
      <c r="F122" s="136"/>
      <c r="G122" s="70" t="str">
        <f>IF(ISBLANK(E122),"",VLOOKUP(W122,GroupRateTable!A:C,2,FALSE))</f>
        <v/>
      </c>
      <c r="H122" s="71" t="str">
        <f t="shared" si="23"/>
        <v/>
      </c>
      <c r="I122" s="71" t="str">
        <f t="shared" si="24"/>
        <v/>
      </c>
      <c r="J122" s="71" t="str">
        <f t="shared" si="25"/>
        <v/>
      </c>
      <c r="K122" s="71" t="str">
        <f t="shared" si="15"/>
        <v/>
      </c>
      <c r="L122" s="81" t="str">
        <f t="shared" si="26"/>
        <v/>
      </c>
      <c r="M122" s="79" t="str">
        <f>IF(ISBLANK(E122),"",VLOOKUP(W122,GroupRateTable!A:C,3,FALSE))</f>
        <v/>
      </c>
      <c r="N122" s="80" t="str">
        <f t="shared" si="16"/>
        <v/>
      </c>
      <c r="O122" s="80" t="str">
        <f>IF(ISBLANK(E122),"",(VLOOKUP(X122,GroupRateTable!A:C,3,FALSE)*C122)+((VLOOKUP(X122,GroupRateTable!A:C,3,FALSE)/2*D122)))</f>
        <v/>
      </c>
      <c r="P122" s="81" t="str">
        <f t="shared" si="17"/>
        <v/>
      </c>
      <c r="Q122" s="80" t="str">
        <f t="shared" si="18"/>
        <v/>
      </c>
      <c r="R122" s="80" t="str">
        <f t="shared" si="19"/>
        <v/>
      </c>
      <c r="S122" s="81" t="str">
        <f t="shared" si="27"/>
        <v/>
      </c>
      <c r="T122" s="123" t="str">
        <f t="shared" si="28"/>
        <v/>
      </c>
      <c r="U122" s="124" t="str">
        <f t="shared" si="20"/>
        <v/>
      </c>
      <c r="V122" s="95"/>
      <c r="W122" s="15" t="str">
        <f t="shared" si="21"/>
        <v/>
      </c>
      <c r="X122" s="15" t="str">
        <f t="shared" si="22"/>
        <v/>
      </c>
    </row>
    <row r="123" spans="1:24" x14ac:dyDescent="0.25">
      <c r="A123" s="102"/>
      <c r="B123" s="18"/>
      <c r="C123" s="103"/>
      <c r="D123" s="103"/>
      <c r="E123" s="104"/>
      <c r="F123" s="136"/>
      <c r="G123" s="70" t="str">
        <f>IF(ISBLANK(E123),"",VLOOKUP(W123,GroupRateTable!A:C,2,FALSE))</f>
        <v/>
      </c>
      <c r="H123" s="71" t="str">
        <f t="shared" si="23"/>
        <v/>
      </c>
      <c r="I123" s="71" t="str">
        <f t="shared" si="24"/>
        <v/>
      </c>
      <c r="J123" s="71" t="str">
        <f t="shared" si="25"/>
        <v/>
      </c>
      <c r="K123" s="71" t="str">
        <f t="shared" si="15"/>
        <v/>
      </c>
      <c r="L123" s="81" t="str">
        <f t="shared" si="26"/>
        <v/>
      </c>
      <c r="M123" s="79" t="str">
        <f>IF(ISBLANK(E123),"",VLOOKUP(W123,GroupRateTable!A:C,3,FALSE))</f>
        <v/>
      </c>
      <c r="N123" s="80" t="str">
        <f t="shared" si="16"/>
        <v/>
      </c>
      <c r="O123" s="80" t="str">
        <f>IF(ISBLANK(E123),"",(VLOOKUP(X123,GroupRateTable!A:C,3,FALSE)*C123)+((VLOOKUP(X123,GroupRateTable!A:C,3,FALSE)/2*D123)))</f>
        <v/>
      </c>
      <c r="P123" s="81" t="str">
        <f t="shared" si="17"/>
        <v/>
      </c>
      <c r="Q123" s="80" t="str">
        <f t="shared" si="18"/>
        <v/>
      </c>
      <c r="R123" s="80" t="str">
        <f t="shared" si="19"/>
        <v/>
      </c>
      <c r="S123" s="81" t="str">
        <f t="shared" si="27"/>
        <v/>
      </c>
      <c r="T123" s="123" t="str">
        <f t="shared" si="28"/>
        <v/>
      </c>
      <c r="U123" s="124" t="str">
        <f t="shared" si="20"/>
        <v/>
      </c>
      <c r="V123" s="95"/>
      <c r="W123" s="15" t="str">
        <f t="shared" si="21"/>
        <v/>
      </c>
      <c r="X123" s="15" t="str">
        <f t="shared" si="22"/>
        <v/>
      </c>
    </row>
    <row r="124" spans="1:24" x14ac:dyDescent="0.25">
      <c r="A124" s="102"/>
      <c r="B124" s="18"/>
      <c r="C124" s="103"/>
      <c r="D124" s="103"/>
      <c r="E124" s="104"/>
      <c r="F124" s="136"/>
      <c r="G124" s="70" t="str">
        <f>IF(ISBLANK(E124),"",VLOOKUP(W124,GroupRateTable!A:C,2,FALSE))</f>
        <v/>
      </c>
      <c r="H124" s="71" t="str">
        <f t="shared" si="23"/>
        <v/>
      </c>
      <c r="I124" s="71" t="str">
        <f t="shared" si="24"/>
        <v/>
      </c>
      <c r="J124" s="71" t="str">
        <f t="shared" si="25"/>
        <v/>
      </c>
      <c r="K124" s="71" t="str">
        <f t="shared" si="15"/>
        <v/>
      </c>
      <c r="L124" s="81" t="str">
        <f t="shared" si="26"/>
        <v/>
      </c>
      <c r="M124" s="79" t="str">
        <f>IF(ISBLANK(E124),"",VLOOKUP(W124,GroupRateTable!A:C,3,FALSE))</f>
        <v/>
      </c>
      <c r="N124" s="80" t="str">
        <f t="shared" si="16"/>
        <v/>
      </c>
      <c r="O124" s="80" t="str">
        <f>IF(ISBLANK(E124),"",(VLOOKUP(X124,GroupRateTable!A:C,3,FALSE)*C124)+((VLOOKUP(X124,GroupRateTable!A:C,3,FALSE)/2*D124)))</f>
        <v/>
      </c>
      <c r="P124" s="81" t="str">
        <f t="shared" si="17"/>
        <v/>
      </c>
      <c r="Q124" s="80" t="str">
        <f t="shared" si="18"/>
        <v/>
      </c>
      <c r="R124" s="80" t="str">
        <f t="shared" si="19"/>
        <v/>
      </c>
      <c r="S124" s="81" t="str">
        <f t="shared" si="27"/>
        <v/>
      </c>
      <c r="T124" s="123" t="str">
        <f t="shared" si="28"/>
        <v/>
      </c>
      <c r="U124" s="124" t="str">
        <f t="shared" si="20"/>
        <v/>
      </c>
      <c r="V124" s="95"/>
      <c r="W124" s="15" t="str">
        <f t="shared" si="21"/>
        <v/>
      </c>
      <c r="X124" s="15" t="str">
        <f t="shared" si="22"/>
        <v/>
      </c>
    </row>
    <row r="125" spans="1:24" x14ac:dyDescent="0.25">
      <c r="A125" s="102"/>
      <c r="B125" s="18"/>
      <c r="C125" s="103"/>
      <c r="D125" s="103"/>
      <c r="E125" s="104"/>
      <c r="F125" s="136"/>
      <c r="G125" s="70" t="str">
        <f>IF(ISBLANK(E125),"",VLOOKUP(W125,GroupRateTable!A:C,2,FALSE))</f>
        <v/>
      </c>
      <c r="H125" s="71" t="str">
        <f t="shared" si="23"/>
        <v/>
      </c>
      <c r="I125" s="71" t="str">
        <f t="shared" si="24"/>
        <v/>
      </c>
      <c r="J125" s="71" t="str">
        <f t="shared" si="25"/>
        <v/>
      </c>
      <c r="K125" s="71" t="str">
        <f t="shared" ref="K125:K188" si="29">IF(ISBLANK(E125),"",(I125+J125))</f>
        <v/>
      </c>
      <c r="L125" s="81" t="str">
        <f t="shared" si="26"/>
        <v/>
      </c>
      <c r="M125" s="79" t="str">
        <f>IF(ISBLANK(E125),"",VLOOKUP(W125,GroupRateTable!A:C,3,FALSE))</f>
        <v/>
      </c>
      <c r="N125" s="80" t="str">
        <f t="shared" si="16"/>
        <v/>
      </c>
      <c r="O125" s="80" t="str">
        <f>IF(ISBLANK(E125),"",(VLOOKUP(X125,GroupRateTable!A:C,3,FALSE)*C125)+((VLOOKUP(X125,GroupRateTable!A:C,3,FALSE)/2*D125)))</f>
        <v/>
      </c>
      <c r="P125" s="81" t="str">
        <f t="shared" si="17"/>
        <v/>
      </c>
      <c r="Q125" s="80" t="str">
        <f t="shared" si="18"/>
        <v/>
      </c>
      <c r="R125" s="80" t="str">
        <f t="shared" si="19"/>
        <v/>
      </c>
      <c r="S125" s="81" t="str">
        <f t="shared" si="27"/>
        <v/>
      </c>
      <c r="T125" s="123" t="str">
        <f t="shared" si="28"/>
        <v/>
      </c>
      <c r="U125" s="124" t="str">
        <f t="shared" si="20"/>
        <v/>
      </c>
      <c r="V125" s="95"/>
      <c r="W125" s="15" t="str">
        <f t="shared" si="21"/>
        <v/>
      </c>
      <c r="X125" s="15" t="str">
        <f t="shared" si="22"/>
        <v/>
      </c>
    </row>
    <row r="126" spans="1:24" x14ac:dyDescent="0.25">
      <c r="A126" s="102"/>
      <c r="B126" s="18"/>
      <c r="C126" s="103"/>
      <c r="D126" s="103"/>
      <c r="E126" s="104"/>
      <c r="F126" s="136"/>
      <c r="G126" s="70" t="str">
        <f>IF(ISBLANK(E126),"",VLOOKUP(W126,GroupRateTable!A:C,2,FALSE))</f>
        <v/>
      </c>
      <c r="H126" s="71" t="str">
        <f t="shared" si="23"/>
        <v/>
      </c>
      <c r="I126" s="71" t="str">
        <f t="shared" si="24"/>
        <v/>
      </c>
      <c r="J126" s="71" t="str">
        <f t="shared" si="25"/>
        <v/>
      </c>
      <c r="K126" s="71" t="str">
        <f t="shared" si="29"/>
        <v/>
      </c>
      <c r="L126" s="81" t="str">
        <f t="shared" si="26"/>
        <v/>
      </c>
      <c r="M126" s="79" t="str">
        <f>IF(ISBLANK(E126),"",VLOOKUP(W126,GroupRateTable!A:C,3,FALSE))</f>
        <v/>
      </c>
      <c r="N126" s="80" t="str">
        <f t="shared" si="16"/>
        <v/>
      </c>
      <c r="O126" s="80" t="str">
        <f>IF(ISBLANK(E126),"",(VLOOKUP(X126,GroupRateTable!A:C,3,FALSE)*C126)+((VLOOKUP(X126,GroupRateTable!A:C,3,FALSE)/2*D126)))</f>
        <v/>
      </c>
      <c r="P126" s="81" t="str">
        <f t="shared" si="17"/>
        <v/>
      </c>
      <c r="Q126" s="80" t="str">
        <f t="shared" si="18"/>
        <v/>
      </c>
      <c r="R126" s="80" t="str">
        <f t="shared" si="19"/>
        <v/>
      </c>
      <c r="S126" s="81" t="str">
        <f t="shared" si="27"/>
        <v/>
      </c>
      <c r="T126" s="123" t="str">
        <f t="shared" si="28"/>
        <v/>
      </c>
      <c r="U126" s="124" t="str">
        <f t="shared" si="20"/>
        <v/>
      </c>
      <c r="V126" s="95"/>
      <c r="W126" s="15" t="str">
        <f t="shared" si="21"/>
        <v/>
      </c>
      <c r="X126" s="15" t="str">
        <f t="shared" si="22"/>
        <v/>
      </c>
    </row>
    <row r="127" spans="1:24" x14ac:dyDescent="0.25">
      <c r="A127" s="102"/>
      <c r="B127" s="18"/>
      <c r="C127" s="103"/>
      <c r="D127" s="103"/>
      <c r="E127" s="104"/>
      <c r="F127" s="136"/>
      <c r="G127" s="70" t="str">
        <f>IF(ISBLANK(E127),"",VLOOKUP(W127,GroupRateTable!A:C,2,FALSE))</f>
        <v/>
      </c>
      <c r="H127" s="71" t="str">
        <f t="shared" si="23"/>
        <v/>
      </c>
      <c r="I127" s="71" t="str">
        <f t="shared" si="24"/>
        <v/>
      </c>
      <c r="J127" s="71" t="str">
        <f t="shared" si="25"/>
        <v/>
      </c>
      <c r="K127" s="71" t="str">
        <f t="shared" si="29"/>
        <v/>
      </c>
      <c r="L127" s="81" t="str">
        <f t="shared" si="26"/>
        <v/>
      </c>
      <c r="M127" s="79" t="str">
        <f>IF(ISBLANK(E127),"",VLOOKUP(W127,GroupRateTable!A:C,3,FALSE))</f>
        <v/>
      </c>
      <c r="N127" s="80" t="str">
        <f t="shared" si="16"/>
        <v/>
      </c>
      <c r="O127" s="80" t="str">
        <f>IF(ISBLANK(E127),"",(VLOOKUP(X127,GroupRateTable!A:C,3,FALSE)*C127)+((VLOOKUP(X127,GroupRateTable!A:C,3,FALSE)/2*D127)))</f>
        <v/>
      </c>
      <c r="P127" s="81" t="str">
        <f t="shared" si="17"/>
        <v/>
      </c>
      <c r="Q127" s="80" t="str">
        <f t="shared" si="18"/>
        <v/>
      </c>
      <c r="R127" s="80" t="str">
        <f t="shared" si="19"/>
        <v/>
      </c>
      <c r="S127" s="81" t="str">
        <f t="shared" si="27"/>
        <v/>
      </c>
      <c r="T127" s="123" t="str">
        <f t="shared" si="28"/>
        <v/>
      </c>
      <c r="U127" s="124" t="str">
        <f t="shared" si="20"/>
        <v/>
      </c>
      <c r="V127" s="95"/>
      <c r="W127" s="15" t="str">
        <f t="shared" si="21"/>
        <v/>
      </c>
      <c r="X127" s="15" t="str">
        <f t="shared" si="22"/>
        <v/>
      </c>
    </row>
    <row r="128" spans="1:24" x14ac:dyDescent="0.25">
      <c r="A128" s="102"/>
      <c r="B128" s="18"/>
      <c r="C128" s="103"/>
      <c r="D128" s="103"/>
      <c r="E128" s="104"/>
      <c r="F128" s="136"/>
      <c r="G128" s="70" t="str">
        <f>IF(ISBLANK(E128),"",VLOOKUP(W128,GroupRateTable!A:C,2,FALSE))</f>
        <v/>
      </c>
      <c r="H128" s="71" t="str">
        <f t="shared" si="23"/>
        <v/>
      </c>
      <c r="I128" s="71" t="str">
        <f t="shared" si="24"/>
        <v/>
      </c>
      <c r="J128" s="71" t="str">
        <f t="shared" si="25"/>
        <v/>
      </c>
      <c r="K128" s="71" t="str">
        <f t="shared" si="29"/>
        <v/>
      </c>
      <c r="L128" s="81" t="str">
        <f t="shared" si="26"/>
        <v/>
      </c>
      <c r="M128" s="79" t="str">
        <f>IF(ISBLANK(E128),"",VLOOKUP(W128,GroupRateTable!A:C,3,FALSE))</f>
        <v/>
      </c>
      <c r="N128" s="80" t="str">
        <f t="shared" si="16"/>
        <v/>
      </c>
      <c r="O128" s="80" t="str">
        <f>IF(ISBLANK(E128),"",(VLOOKUP(X128,GroupRateTable!A:C,3,FALSE)*C128)+((VLOOKUP(X128,GroupRateTable!A:C,3,FALSE)/2*D128)))</f>
        <v/>
      </c>
      <c r="P128" s="81" t="str">
        <f t="shared" si="17"/>
        <v/>
      </c>
      <c r="Q128" s="80" t="str">
        <f t="shared" si="18"/>
        <v/>
      </c>
      <c r="R128" s="80" t="str">
        <f t="shared" si="19"/>
        <v/>
      </c>
      <c r="S128" s="81" t="str">
        <f t="shared" si="27"/>
        <v/>
      </c>
      <c r="T128" s="123" t="str">
        <f t="shared" si="28"/>
        <v/>
      </c>
      <c r="U128" s="124" t="str">
        <f t="shared" si="20"/>
        <v/>
      </c>
      <c r="V128" s="95"/>
      <c r="W128" s="15" t="str">
        <f t="shared" si="21"/>
        <v/>
      </c>
      <c r="X128" s="15" t="str">
        <f t="shared" si="22"/>
        <v/>
      </c>
    </row>
    <row r="129" spans="1:24" x14ac:dyDescent="0.25">
      <c r="A129" s="102"/>
      <c r="B129" s="18"/>
      <c r="C129" s="103"/>
      <c r="D129" s="103"/>
      <c r="E129" s="104"/>
      <c r="F129" s="136"/>
      <c r="G129" s="70" t="str">
        <f>IF(ISBLANK(E129),"",VLOOKUP(W129,GroupRateTable!A:C,2,FALSE))</f>
        <v/>
      </c>
      <c r="H129" s="71" t="str">
        <f t="shared" si="23"/>
        <v/>
      </c>
      <c r="I129" s="71" t="str">
        <f t="shared" si="24"/>
        <v/>
      </c>
      <c r="J129" s="71" t="str">
        <f t="shared" si="25"/>
        <v/>
      </c>
      <c r="K129" s="71" t="str">
        <f t="shared" si="29"/>
        <v/>
      </c>
      <c r="L129" s="81" t="str">
        <f t="shared" si="26"/>
        <v/>
      </c>
      <c r="M129" s="79" t="str">
        <f>IF(ISBLANK(E129),"",VLOOKUP(W129,GroupRateTable!A:C,3,FALSE))</f>
        <v/>
      </c>
      <c r="N129" s="80" t="str">
        <f t="shared" si="16"/>
        <v/>
      </c>
      <c r="O129" s="80" t="str">
        <f>IF(ISBLANK(E129),"",(VLOOKUP(X129,GroupRateTable!A:C,3,FALSE)*C129)+((VLOOKUP(X129,GroupRateTable!A:C,3,FALSE)/2*D129)))</f>
        <v/>
      </c>
      <c r="P129" s="81" t="str">
        <f t="shared" si="17"/>
        <v/>
      </c>
      <c r="Q129" s="80" t="str">
        <f t="shared" si="18"/>
        <v/>
      </c>
      <c r="R129" s="80" t="str">
        <f t="shared" si="19"/>
        <v/>
      </c>
      <c r="S129" s="81" t="str">
        <f t="shared" si="27"/>
        <v/>
      </c>
      <c r="T129" s="123" t="str">
        <f t="shared" si="28"/>
        <v/>
      </c>
      <c r="U129" s="124" t="str">
        <f t="shared" si="20"/>
        <v/>
      </c>
      <c r="V129" s="95"/>
      <c r="W129" s="15" t="str">
        <f t="shared" si="21"/>
        <v/>
      </c>
      <c r="X129" s="15" t="str">
        <f t="shared" si="22"/>
        <v/>
      </c>
    </row>
    <row r="130" spans="1:24" x14ac:dyDescent="0.25">
      <c r="A130" s="102"/>
      <c r="B130" s="18"/>
      <c r="C130" s="103"/>
      <c r="D130" s="103"/>
      <c r="E130" s="104"/>
      <c r="F130" s="136"/>
      <c r="G130" s="70" t="str">
        <f>IF(ISBLANK(E130),"",VLOOKUP(W130,GroupRateTable!A:C,2,FALSE))</f>
        <v/>
      </c>
      <c r="H130" s="71" t="str">
        <f t="shared" si="23"/>
        <v/>
      </c>
      <c r="I130" s="71" t="str">
        <f t="shared" si="24"/>
        <v/>
      </c>
      <c r="J130" s="71" t="str">
        <f t="shared" si="25"/>
        <v/>
      </c>
      <c r="K130" s="71" t="str">
        <f t="shared" si="29"/>
        <v/>
      </c>
      <c r="L130" s="81" t="str">
        <f t="shared" si="26"/>
        <v/>
      </c>
      <c r="M130" s="79" t="str">
        <f>IF(ISBLANK(E130),"",VLOOKUP(W130,GroupRateTable!A:C,3,FALSE))</f>
        <v/>
      </c>
      <c r="N130" s="80" t="str">
        <f t="shared" si="16"/>
        <v/>
      </c>
      <c r="O130" s="80" t="str">
        <f>IF(ISBLANK(E130),"",(VLOOKUP(X130,GroupRateTable!A:C,3,FALSE)*C130)+((VLOOKUP(X130,GroupRateTable!A:C,3,FALSE)/2*D130)))</f>
        <v/>
      </c>
      <c r="P130" s="81" t="str">
        <f t="shared" si="17"/>
        <v/>
      </c>
      <c r="Q130" s="80" t="str">
        <f t="shared" si="18"/>
        <v/>
      </c>
      <c r="R130" s="80" t="str">
        <f t="shared" si="19"/>
        <v/>
      </c>
      <c r="S130" s="81" t="str">
        <f t="shared" si="27"/>
        <v/>
      </c>
      <c r="T130" s="123" t="str">
        <f t="shared" si="28"/>
        <v/>
      </c>
      <c r="U130" s="124" t="str">
        <f t="shared" si="20"/>
        <v/>
      </c>
      <c r="V130" s="95"/>
      <c r="W130" s="15" t="str">
        <f t="shared" si="21"/>
        <v/>
      </c>
      <c r="X130" s="15" t="str">
        <f t="shared" si="22"/>
        <v/>
      </c>
    </row>
    <row r="131" spans="1:24" x14ac:dyDescent="0.25">
      <c r="A131" s="102"/>
      <c r="B131" s="18"/>
      <c r="C131" s="103"/>
      <c r="D131" s="103"/>
      <c r="E131" s="104"/>
      <c r="F131" s="136"/>
      <c r="G131" s="70" t="str">
        <f>IF(ISBLANK(E131),"",VLOOKUP(W131,GroupRateTable!A:C,2,FALSE))</f>
        <v/>
      </c>
      <c r="H131" s="71" t="str">
        <f t="shared" si="23"/>
        <v/>
      </c>
      <c r="I131" s="71" t="str">
        <f t="shared" si="24"/>
        <v/>
      </c>
      <c r="J131" s="71" t="str">
        <f t="shared" si="25"/>
        <v/>
      </c>
      <c r="K131" s="71" t="str">
        <f t="shared" si="29"/>
        <v/>
      </c>
      <c r="L131" s="81" t="str">
        <f t="shared" si="26"/>
        <v/>
      </c>
      <c r="M131" s="79" t="str">
        <f>IF(ISBLANK(E131),"",VLOOKUP(W131,GroupRateTable!A:C,3,FALSE))</f>
        <v/>
      </c>
      <c r="N131" s="80" t="str">
        <f t="shared" si="16"/>
        <v/>
      </c>
      <c r="O131" s="80" t="str">
        <f>IF(ISBLANK(E131),"",(VLOOKUP(X131,GroupRateTable!A:C,3,FALSE)*C131)+((VLOOKUP(X131,GroupRateTable!A:C,3,FALSE)/2*D131)))</f>
        <v/>
      </c>
      <c r="P131" s="81" t="str">
        <f t="shared" si="17"/>
        <v/>
      </c>
      <c r="Q131" s="80" t="str">
        <f t="shared" si="18"/>
        <v/>
      </c>
      <c r="R131" s="80" t="str">
        <f t="shared" si="19"/>
        <v/>
      </c>
      <c r="S131" s="81" t="str">
        <f t="shared" si="27"/>
        <v/>
      </c>
      <c r="T131" s="123" t="str">
        <f t="shared" si="28"/>
        <v/>
      </c>
      <c r="U131" s="124" t="str">
        <f t="shared" si="20"/>
        <v/>
      </c>
      <c r="V131" s="95"/>
      <c r="W131" s="15" t="str">
        <f t="shared" si="21"/>
        <v/>
      </c>
      <c r="X131" s="15" t="str">
        <f t="shared" si="22"/>
        <v/>
      </c>
    </row>
    <row r="132" spans="1:24" x14ac:dyDescent="0.25">
      <c r="A132" s="102"/>
      <c r="B132" s="18"/>
      <c r="C132" s="103"/>
      <c r="D132" s="103"/>
      <c r="E132" s="104"/>
      <c r="F132" s="136"/>
      <c r="G132" s="70" t="str">
        <f>IF(ISBLANK(E132),"",VLOOKUP(W132,GroupRateTable!A:C,2,FALSE))</f>
        <v/>
      </c>
      <c r="H132" s="71" t="str">
        <f t="shared" si="23"/>
        <v/>
      </c>
      <c r="I132" s="71" t="str">
        <f t="shared" si="24"/>
        <v/>
      </c>
      <c r="J132" s="71" t="str">
        <f t="shared" si="25"/>
        <v/>
      </c>
      <c r="K132" s="71" t="str">
        <f t="shared" si="29"/>
        <v/>
      </c>
      <c r="L132" s="81" t="str">
        <f t="shared" si="26"/>
        <v/>
      </c>
      <c r="M132" s="79" t="str">
        <f>IF(ISBLANK(E132),"",VLOOKUP(W132,GroupRateTable!A:C,3,FALSE))</f>
        <v/>
      </c>
      <c r="N132" s="80" t="str">
        <f t="shared" si="16"/>
        <v/>
      </c>
      <c r="O132" s="80" t="str">
        <f>IF(ISBLANK(E132),"",(VLOOKUP(X132,GroupRateTable!A:C,3,FALSE)*C132)+((VLOOKUP(X132,GroupRateTable!A:C,3,FALSE)/2*D132)))</f>
        <v/>
      </c>
      <c r="P132" s="81" t="str">
        <f t="shared" si="17"/>
        <v/>
      </c>
      <c r="Q132" s="80" t="str">
        <f t="shared" si="18"/>
        <v/>
      </c>
      <c r="R132" s="80" t="str">
        <f t="shared" si="19"/>
        <v/>
      </c>
      <c r="S132" s="81" t="str">
        <f t="shared" si="27"/>
        <v/>
      </c>
      <c r="T132" s="123" t="str">
        <f t="shared" si="28"/>
        <v/>
      </c>
      <c r="U132" s="124" t="str">
        <f t="shared" si="20"/>
        <v/>
      </c>
      <c r="V132" s="95"/>
      <c r="W132" s="15" t="str">
        <f t="shared" si="21"/>
        <v/>
      </c>
      <c r="X132" s="15" t="str">
        <f t="shared" si="22"/>
        <v/>
      </c>
    </row>
    <row r="133" spans="1:24" x14ac:dyDescent="0.25">
      <c r="A133" s="102"/>
      <c r="B133" s="18"/>
      <c r="C133" s="103"/>
      <c r="D133" s="103"/>
      <c r="E133" s="104"/>
      <c r="F133" s="136"/>
      <c r="G133" s="70" t="str">
        <f>IF(ISBLANK(E133),"",VLOOKUP(W133,GroupRateTable!A:C,2,FALSE))</f>
        <v/>
      </c>
      <c r="H133" s="71" t="str">
        <f t="shared" si="23"/>
        <v/>
      </c>
      <c r="I133" s="71" t="str">
        <f t="shared" si="24"/>
        <v/>
      </c>
      <c r="J133" s="71" t="str">
        <f t="shared" si="25"/>
        <v/>
      </c>
      <c r="K133" s="71" t="str">
        <f t="shared" si="29"/>
        <v/>
      </c>
      <c r="L133" s="81" t="str">
        <f t="shared" si="26"/>
        <v/>
      </c>
      <c r="M133" s="79" t="str">
        <f>IF(ISBLANK(E133),"",VLOOKUP(W133,GroupRateTable!A:C,3,FALSE))</f>
        <v/>
      </c>
      <c r="N133" s="80" t="str">
        <f t="shared" si="16"/>
        <v/>
      </c>
      <c r="O133" s="80" t="str">
        <f>IF(ISBLANK(E133),"",(VLOOKUP(X133,GroupRateTable!A:C,3,FALSE)*C133)+((VLOOKUP(X133,GroupRateTable!A:C,3,FALSE)/2*D133)))</f>
        <v/>
      </c>
      <c r="P133" s="81" t="str">
        <f t="shared" si="17"/>
        <v/>
      </c>
      <c r="Q133" s="80" t="str">
        <f t="shared" si="18"/>
        <v/>
      </c>
      <c r="R133" s="80" t="str">
        <f t="shared" si="19"/>
        <v/>
      </c>
      <c r="S133" s="81" t="str">
        <f t="shared" si="27"/>
        <v/>
      </c>
      <c r="T133" s="123" t="str">
        <f t="shared" si="28"/>
        <v/>
      </c>
      <c r="U133" s="124" t="str">
        <f t="shared" si="20"/>
        <v/>
      </c>
      <c r="V133" s="95"/>
      <c r="W133" s="15" t="str">
        <f t="shared" si="21"/>
        <v/>
      </c>
      <c r="X133" s="15" t="str">
        <f t="shared" si="22"/>
        <v/>
      </c>
    </row>
    <row r="134" spans="1:24" x14ac:dyDescent="0.25">
      <c r="A134" s="102"/>
      <c r="B134" s="18"/>
      <c r="C134" s="103"/>
      <c r="D134" s="103"/>
      <c r="E134" s="104"/>
      <c r="F134" s="136"/>
      <c r="G134" s="70" t="str">
        <f>IF(ISBLANK(E134),"",VLOOKUP(W134,GroupRateTable!A:C,2,FALSE))</f>
        <v/>
      </c>
      <c r="H134" s="71" t="str">
        <f t="shared" si="23"/>
        <v/>
      </c>
      <c r="I134" s="71" t="str">
        <f t="shared" si="24"/>
        <v/>
      </c>
      <c r="J134" s="71" t="str">
        <f t="shared" si="25"/>
        <v/>
      </c>
      <c r="K134" s="71" t="str">
        <f t="shared" si="29"/>
        <v/>
      </c>
      <c r="L134" s="81" t="str">
        <f t="shared" si="26"/>
        <v/>
      </c>
      <c r="M134" s="79" t="str">
        <f>IF(ISBLANK(E134),"",VLOOKUP(W134,GroupRateTable!A:C,3,FALSE))</f>
        <v/>
      </c>
      <c r="N134" s="80" t="str">
        <f t="shared" si="16"/>
        <v/>
      </c>
      <c r="O134" s="80" t="str">
        <f>IF(ISBLANK(E134),"",(VLOOKUP(X134,GroupRateTable!A:C,3,FALSE)*C134)+((VLOOKUP(X134,GroupRateTable!A:C,3,FALSE)/2*D134)))</f>
        <v/>
      </c>
      <c r="P134" s="81" t="str">
        <f t="shared" si="17"/>
        <v/>
      </c>
      <c r="Q134" s="80" t="str">
        <f t="shared" si="18"/>
        <v/>
      </c>
      <c r="R134" s="80" t="str">
        <f t="shared" si="19"/>
        <v/>
      </c>
      <c r="S134" s="81" t="str">
        <f t="shared" si="27"/>
        <v/>
      </c>
      <c r="T134" s="123" t="str">
        <f t="shared" si="28"/>
        <v/>
      </c>
      <c r="U134" s="124" t="str">
        <f t="shared" si="20"/>
        <v/>
      </c>
      <c r="V134" s="95"/>
      <c r="W134" s="15" t="str">
        <f t="shared" si="21"/>
        <v/>
      </c>
      <c r="X134" s="15" t="str">
        <f t="shared" si="22"/>
        <v/>
      </c>
    </row>
    <row r="135" spans="1:24" x14ac:dyDescent="0.25">
      <c r="A135" s="102"/>
      <c r="B135" s="18"/>
      <c r="C135" s="103"/>
      <c r="D135" s="103"/>
      <c r="E135" s="104"/>
      <c r="F135" s="136"/>
      <c r="G135" s="70" t="str">
        <f>IF(ISBLANK(E135),"",VLOOKUP(W135,GroupRateTable!A:C,2,FALSE))</f>
        <v/>
      </c>
      <c r="H135" s="71" t="str">
        <f t="shared" si="23"/>
        <v/>
      </c>
      <c r="I135" s="71" t="str">
        <f t="shared" si="24"/>
        <v/>
      </c>
      <c r="J135" s="71" t="str">
        <f t="shared" si="25"/>
        <v/>
      </c>
      <c r="K135" s="71" t="str">
        <f t="shared" si="29"/>
        <v/>
      </c>
      <c r="L135" s="81" t="str">
        <f t="shared" si="26"/>
        <v/>
      </c>
      <c r="M135" s="79" t="str">
        <f>IF(ISBLANK(E135),"",VLOOKUP(W135,GroupRateTable!A:C,3,FALSE))</f>
        <v/>
      </c>
      <c r="N135" s="80" t="str">
        <f t="shared" si="16"/>
        <v/>
      </c>
      <c r="O135" s="80" t="str">
        <f>IF(ISBLANK(E135),"",(VLOOKUP(X135,GroupRateTable!A:C,3,FALSE)*C135)+((VLOOKUP(X135,GroupRateTable!A:C,3,FALSE)/2*D135)))</f>
        <v/>
      </c>
      <c r="P135" s="81" t="str">
        <f t="shared" si="17"/>
        <v/>
      </c>
      <c r="Q135" s="80" t="str">
        <f t="shared" si="18"/>
        <v/>
      </c>
      <c r="R135" s="80" t="str">
        <f t="shared" si="19"/>
        <v/>
      </c>
      <c r="S135" s="81" t="str">
        <f t="shared" si="27"/>
        <v/>
      </c>
      <c r="T135" s="123" t="str">
        <f t="shared" si="28"/>
        <v/>
      </c>
      <c r="U135" s="124" t="str">
        <f t="shared" si="20"/>
        <v/>
      </c>
      <c r="V135" s="95"/>
      <c r="W135" s="15" t="str">
        <f t="shared" si="21"/>
        <v/>
      </c>
      <c r="X135" s="15" t="str">
        <f t="shared" si="22"/>
        <v/>
      </c>
    </row>
    <row r="136" spans="1:24" x14ac:dyDescent="0.25">
      <c r="A136" s="102"/>
      <c r="B136" s="18"/>
      <c r="C136" s="103"/>
      <c r="D136" s="103"/>
      <c r="E136" s="104"/>
      <c r="F136" s="136"/>
      <c r="G136" s="70" t="str">
        <f>IF(ISBLANK(E136),"",VLOOKUP(W136,GroupRateTable!A:C,2,FALSE))</f>
        <v/>
      </c>
      <c r="H136" s="71" t="str">
        <f t="shared" si="23"/>
        <v/>
      </c>
      <c r="I136" s="71" t="str">
        <f t="shared" si="24"/>
        <v/>
      </c>
      <c r="J136" s="71" t="str">
        <f t="shared" si="25"/>
        <v/>
      </c>
      <c r="K136" s="71" t="str">
        <f t="shared" si="29"/>
        <v/>
      </c>
      <c r="L136" s="81" t="str">
        <f t="shared" si="26"/>
        <v/>
      </c>
      <c r="M136" s="79" t="str">
        <f>IF(ISBLANK(E136),"",VLOOKUP(W136,GroupRateTable!A:C,3,FALSE))</f>
        <v/>
      </c>
      <c r="N136" s="80" t="str">
        <f t="shared" si="16"/>
        <v/>
      </c>
      <c r="O136" s="80" t="str">
        <f>IF(ISBLANK(E136),"",(VLOOKUP(X136,GroupRateTable!A:C,3,FALSE)*C136)+((VLOOKUP(X136,GroupRateTable!A:C,3,FALSE)/2*D136)))</f>
        <v/>
      </c>
      <c r="P136" s="81" t="str">
        <f t="shared" si="17"/>
        <v/>
      </c>
      <c r="Q136" s="80" t="str">
        <f t="shared" si="18"/>
        <v/>
      </c>
      <c r="R136" s="80" t="str">
        <f t="shared" si="19"/>
        <v/>
      </c>
      <c r="S136" s="81" t="str">
        <f t="shared" si="27"/>
        <v/>
      </c>
      <c r="T136" s="123" t="str">
        <f t="shared" si="28"/>
        <v/>
      </c>
      <c r="U136" s="124" t="str">
        <f t="shared" si="20"/>
        <v/>
      </c>
      <c r="V136" s="95"/>
      <c r="W136" s="15" t="str">
        <f t="shared" si="21"/>
        <v/>
      </c>
      <c r="X136" s="15" t="str">
        <f t="shared" si="22"/>
        <v/>
      </c>
    </row>
    <row r="137" spans="1:24" x14ac:dyDescent="0.25">
      <c r="A137" s="102"/>
      <c r="B137" s="18"/>
      <c r="C137" s="103"/>
      <c r="D137" s="103"/>
      <c r="E137" s="104"/>
      <c r="F137" s="136"/>
      <c r="G137" s="70" t="str">
        <f>IF(ISBLANK(E137),"",VLOOKUP(W137,GroupRateTable!A:C,2,FALSE))</f>
        <v/>
      </c>
      <c r="H137" s="71" t="str">
        <f t="shared" si="23"/>
        <v/>
      </c>
      <c r="I137" s="71" t="str">
        <f t="shared" si="24"/>
        <v/>
      </c>
      <c r="J137" s="71" t="str">
        <f t="shared" si="25"/>
        <v/>
      </c>
      <c r="K137" s="71" t="str">
        <f t="shared" si="29"/>
        <v/>
      </c>
      <c r="L137" s="81" t="str">
        <f t="shared" si="26"/>
        <v/>
      </c>
      <c r="M137" s="79" t="str">
        <f>IF(ISBLANK(E137),"",VLOOKUP(W137,GroupRateTable!A:C,3,FALSE))</f>
        <v/>
      </c>
      <c r="N137" s="80" t="str">
        <f t="shared" si="16"/>
        <v/>
      </c>
      <c r="O137" s="80" t="str">
        <f>IF(ISBLANK(E137),"",(VLOOKUP(X137,GroupRateTable!A:C,3,FALSE)*C137)+((VLOOKUP(X137,GroupRateTable!A:C,3,FALSE)/2*D137)))</f>
        <v/>
      </c>
      <c r="P137" s="81" t="str">
        <f t="shared" si="17"/>
        <v/>
      </c>
      <c r="Q137" s="80" t="str">
        <f t="shared" si="18"/>
        <v/>
      </c>
      <c r="R137" s="80" t="str">
        <f t="shared" si="19"/>
        <v/>
      </c>
      <c r="S137" s="81" t="str">
        <f t="shared" si="27"/>
        <v/>
      </c>
      <c r="T137" s="123" t="str">
        <f t="shared" si="28"/>
        <v/>
      </c>
      <c r="U137" s="124" t="str">
        <f t="shared" si="20"/>
        <v/>
      </c>
      <c r="V137" s="95"/>
      <c r="W137" s="15" t="str">
        <f t="shared" si="21"/>
        <v/>
      </c>
      <c r="X137" s="15" t="str">
        <f t="shared" si="22"/>
        <v/>
      </c>
    </row>
    <row r="138" spans="1:24" x14ac:dyDescent="0.25">
      <c r="A138" s="102"/>
      <c r="B138" s="18"/>
      <c r="C138" s="103"/>
      <c r="D138" s="103"/>
      <c r="E138" s="104"/>
      <c r="F138" s="136"/>
      <c r="G138" s="70" t="str">
        <f>IF(ISBLANK(E138),"",VLOOKUP(W138,GroupRateTable!A:C,2,FALSE))</f>
        <v/>
      </c>
      <c r="H138" s="71" t="str">
        <f t="shared" si="23"/>
        <v/>
      </c>
      <c r="I138" s="71" t="str">
        <f t="shared" si="24"/>
        <v/>
      </c>
      <c r="J138" s="71" t="str">
        <f t="shared" si="25"/>
        <v/>
      </c>
      <c r="K138" s="71" t="str">
        <f t="shared" si="29"/>
        <v/>
      </c>
      <c r="L138" s="81" t="str">
        <f t="shared" si="26"/>
        <v/>
      </c>
      <c r="M138" s="79" t="str">
        <f>IF(ISBLANK(E138),"",VLOOKUP(W138,GroupRateTable!A:C,3,FALSE))</f>
        <v/>
      </c>
      <c r="N138" s="80" t="str">
        <f t="shared" ref="N138:N201" si="30">IF(ISBLANK(E138),"",((M138-G138)*C138)+(((M138-G138)/2)*D138))</f>
        <v/>
      </c>
      <c r="O138" s="80" t="str">
        <f>IF(ISBLANK(E138),"",(VLOOKUP(X138,GroupRateTable!A:C,3,FALSE)*C138)+((VLOOKUP(X138,GroupRateTable!A:C,3,FALSE)/2*D138)))</f>
        <v/>
      </c>
      <c r="P138" s="81" t="str">
        <f t="shared" ref="P138:P201" si="31">IF(ISBLANK(E138),"",N138+O138)</f>
        <v/>
      </c>
      <c r="Q138" s="80" t="str">
        <f t="shared" ref="Q138:Q201" si="32">IF(ISBLANK(E138),"",(C138*IF(E138="Infant",$K$3,IF(E138="Toddler",$K$4,IF(E138="Preschool",$K$5,IF(E138="School",$K$6,"")))))+(D138*IF(E138="Infant",$K$3,IF(E138="Toddler",$K$4,IF(E138="Preschool",$K$5,IF(E138="School",$K$6,""))))/2))</f>
        <v/>
      </c>
      <c r="R138" s="80" t="str">
        <f t="shared" ref="R138:R201" si="33">IF(ISBLANK(E138),"",N138+K138)</f>
        <v/>
      </c>
      <c r="S138" s="81" t="str">
        <f t="shared" si="27"/>
        <v/>
      </c>
      <c r="T138" s="123" t="str">
        <f t="shared" si="28"/>
        <v/>
      </c>
      <c r="U138" s="124" t="str">
        <f t="shared" ref="U138:U201" si="34">IF(ISBLANK(E138),"",K138-L138+N138+O138)</f>
        <v/>
      </c>
      <c r="V138" s="95"/>
      <c r="W138" s="15" t="str">
        <f t="shared" ref="W138:W201" si="35">IF(ISBLANK(E138),"",CONCATENATE($B$4,",",E138))</f>
        <v/>
      </c>
      <c r="X138" s="15" t="str">
        <f t="shared" ref="X138:X201" si="36">IF(ISBLANK(E138),"",CONCATENATE($B$4,",",E138,",",$I$4))</f>
        <v/>
      </c>
    </row>
    <row r="139" spans="1:24" x14ac:dyDescent="0.25">
      <c r="A139" s="102"/>
      <c r="B139" s="18"/>
      <c r="C139" s="103"/>
      <c r="D139" s="103"/>
      <c r="E139" s="104"/>
      <c r="F139" s="136"/>
      <c r="G139" s="70" t="str">
        <f>IF(ISBLANK(E139),"",VLOOKUP(W139,GroupRateTable!A:C,2,FALSE))</f>
        <v/>
      </c>
      <c r="H139" s="71" t="str">
        <f t="shared" ref="H139:H202" si="37">IF(ISBLANK(E139),"",(G139/2))</f>
        <v/>
      </c>
      <c r="I139" s="71" t="str">
        <f t="shared" ref="I139:I202" si="38">IF(ISBLANK(E139),"",(G139*C139))</f>
        <v/>
      </c>
      <c r="J139" s="71" t="str">
        <f t="shared" ref="J139:J202" si="39">IF(ISBLANK(E139),"",(H139*D139))</f>
        <v/>
      </c>
      <c r="K139" s="71" t="str">
        <f t="shared" si="29"/>
        <v/>
      </c>
      <c r="L139" s="81" t="str">
        <f t="shared" ref="L139:L202" si="40">IF(ISBLANK(F139),"",K139-(K139*F139))</f>
        <v/>
      </c>
      <c r="M139" s="79" t="str">
        <f>IF(ISBLANK(E139),"",VLOOKUP(W139,GroupRateTable!A:C,3,FALSE))</f>
        <v/>
      </c>
      <c r="N139" s="80" t="str">
        <f t="shared" si="30"/>
        <v/>
      </c>
      <c r="O139" s="80" t="str">
        <f>IF(ISBLANK(E139),"",(VLOOKUP(X139,GroupRateTable!A:C,3,FALSE)*C139)+((VLOOKUP(X139,GroupRateTable!A:C,3,FALSE)/2*D139)))</f>
        <v/>
      </c>
      <c r="P139" s="81" t="str">
        <f t="shared" si="31"/>
        <v/>
      </c>
      <c r="Q139" s="80" t="str">
        <f t="shared" si="32"/>
        <v/>
      </c>
      <c r="R139" s="80" t="str">
        <f t="shared" si="33"/>
        <v/>
      </c>
      <c r="S139" s="81" t="str">
        <f t="shared" ref="S139:S202" si="41">IF(ISBLANK(E139),"",IF(R139&gt;Q139,0,Q139-R139))</f>
        <v/>
      </c>
      <c r="T139" s="123" t="str">
        <f t="shared" si="28"/>
        <v/>
      </c>
      <c r="U139" s="124" t="str">
        <f t="shared" si="34"/>
        <v/>
      </c>
      <c r="V139" s="95"/>
      <c r="W139" s="15" t="str">
        <f t="shared" si="35"/>
        <v/>
      </c>
      <c r="X139" s="15" t="str">
        <f t="shared" si="36"/>
        <v/>
      </c>
    </row>
    <row r="140" spans="1:24" x14ac:dyDescent="0.25">
      <c r="A140" s="102"/>
      <c r="B140" s="18"/>
      <c r="C140" s="103"/>
      <c r="D140" s="103"/>
      <c r="E140" s="104"/>
      <c r="F140" s="136"/>
      <c r="G140" s="70" t="str">
        <f>IF(ISBLANK(E140),"",VLOOKUP(W140,GroupRateTable!A:C,2,FALSE))</f>
        <v/>
      </c>
      <c r="H140" s="71" t="str">
        <f t="shared" si="37"/>
        <v/>
      </c>
      <c r="I140" s="71" t="str">
        <f t="shared" si="38"/>
        <v/>
      </c>
      <c r="J140" s="71" t="str">
        <f t="shared" si="39"/>
        <v/>
      </c>
      <c r="K140" s="71" t="str">
        <f t="shared" si="29"/>
        <v/>
      </c>
      <c r="L140" s="81" t="str">
        <f t="shared" si="40"/>
        <v/>
      </c>
      <c r="M140" s="79" t="str">
        <f>IF(ISBLANK(E140),"",VLOOKUP(W140,GroupRateTable!A:C,3,FALSE))</f>
        <v/>
      </c>
      <c r="N140" s="80" t="str">
        <f t="shared" si="30"/>
        <v/>
      </c>
      <c r="O140" s="80" t="str">
        <f>IF(ISBLANK(E140),"",(VLOOKUP(X140,GroupRateTable!A:C,3,FALSE)*C140)+((VLOOKUP(X140,GroupRateTable!A:C,3,FALSE)/2*D140)))</f>
        <v/>
      </c>
      <c r="P140" s="81" t="str">
        <f t="shared" si="31"/>
        <v/>
      </c>
      <c r="Q140" s="80" t="str">
        <f t="shared" si="32"/>
        <v/>
      </c>
      <c r="R140" s="80" t="str">
        <f t="shared" si="33"/>
        <v/>
      </c>
      <c r="S140" s="81" t="str">
        <f t="shared" si="41"/>
        <v/>
      </c>
      <c r="T140" s="123" t="str">
        <f t="shared" si="28"/>
        <v/>
      </c>
      <c r="U140" s="124" t="str">
        <f t="shared" si="34"/>
        <v/>
      </c>
      <c r="V140" s="95"/>
      <c r="W140" s="15" t="str">
        <f t="shared" si="35"/>
        <v/>
      </c>
      <c r="X140" s="15" t="str">
        <f t="shared" si="36"/>
        <v/>
      </c>
    </row>
    <row r="141" spans="1:24" x14ac:dyDescent="0.25">
      <c r="A141" s="102"/>
      <c r="B141" s="18"/>
      <c r="C141" s="103"/>
      <c r="D141" s="103"/>
      <c r="E141" s="104"/>
      <c r="F141" s="136"/>
      <c r="G141" s="70" t="str">
        <f>IF(ISBLANK(E141),"",VLOOKUP(W141,GroupRateTable!A:C,2,FALSE))</f>
        <v/>
      </c>
      <c r="H141" s="71" t="str">
        <f t="shared" si="37"/>
        <v/>
      </c>
      <c r="I141" s="71" t="str">
        <f t="shared" si="38"/>
        <v/>
      </c>
      <c r="J141" s="71" t="str">
        <f t="shared" si="39"/>
        <v/>
      </c>
      <c r="K141" s="71" t="str">
        <f t="shared" si="29"/>
        <v/>
      </c>
      <c r="L141" s="81" t="str">
        <f t="shared" si="40"/>
        <v/>
      </c>
      <c r="M141" s="79" t="str">
        <f>IF(ISBLANK(E141),"",VLOOKUP(W141,GroupRateTable!A:C,3,FALSE))</f>
        <v/>
      </c>
      <c r="N141" s="80" t="str">
        <f t="shared" si="30"/>
        <v/>
      </c>
      <c r="O141" s="80" t="str">
        <f>IF(ISBLANK(E141),"",(VLOOKUP(X141,GroupRateTable!A:C,3,FALSE)*C141)+((VLOOKUP(X141,GroupRateTable!A:C,3,FALSE)/2*D141)))</f>
        <v/>
      </c>
      <c r="P141" s="81" t="str">
        <f t="shared" si="31"/>
        <v/>
      </c>
      <c r="Q141" s="80" t="str">
        <f t="shared" si="32"/>
        <v/>
      </c>
      <c r="R141" s="80" t="str">
        <f t="shared" si="33"/>
        <v/>
      </c>
      <c r="S141" s="81" t="str">
        <f t="shared" si="41"/>
        <v/>
      </c>
      <c r="T141" s="123" t="str">
        <f t="shared" si="28"/>
        <v/>
      </c>
      <c r="U141" s="124" t="str">
        <f t="shared" si="34"/>
        <v/>
      </c>
      <c r="V141" s="95"/>
      <c r="W141" s="15" t="str">
        <f t="shared" si="35"/>
        <v/>
      </c>
      <c r="X141" s="15" t="str">
        <f t="shared" si="36"/>
        <v/>
      </c>
    </row>
    <row r="142" spans="1:24" x14ac:dyDescent="0.25">
      <c r="A142" s="102"/>
      <c r="B142" s="18"/>
      <c r="C142" s="103"/>
      <c r="D142" s="103"/>
      <c r="E142" s="104"/>
      <c r="F142" s="136"/>
      <c r="G142" s="70" t="str">
        <f>IF(ISBLANK(E142),"",VLOOKUP(W142,GroupRateTable!A:C,2,FALSE))</f>
        <v/>
      </c>
      <c r="H142" s="71" t="str">
        <f t="shared" si="37"/>
        <v/>
      </c>
      <c r="I142" s="71" t="str">
        <f t="shared" si="38"/>
        <v/>
      </c>
      <c r="J142" s="71" t="str">
        <f t="shared" si="39"/>
        <v/>
      </c>
      <c r="K142" s="71" t="str">
        <f t="shared" si="29"/>
        <v/>
      </c>
      <c r="L142" s="81" t="str">
        <f t="shared" si="40"/>
        <v/>
      </c>
      <c r="M142" s="79" t="str">
        <f>IF(ISBLANK(E142),"",VLOOKUP(W142,GroupRateTable!A:C,3,FALSE))</f>
        <v/>
      </c>
      <c r="N142" s="80" t="str">
        <f t="shared" si="30"/>
        <v/>
      </c>
      <c r="O142" s="80" t="str">
        <f>IF(ISBLANK(E142),"",(VLOOKUP(X142,GroupRateTable!A:C,3,FALSE)*C142)+((VLOOKUP(X142,GroupRateTable!A:C,3,FALSE)/2*D142)))</f>
        <v/>
      </c>
      <c r="P142" s="81" t="str">
        <f t="shared" si="31"/>
        <v/>
      </c>
      <c r="Q142" s="80" t="str">
        <f t="shared" si="32"/>
        <v/>
      </c>
      <c r="R142" s="80" t="str">
        <f t="shared" si="33"/>
        <v/>
      </c>
      <c r="S142" s="81" t="str">
        <f t="shared" si="41"/>
        <v/>
      </c>
      <c r="T142" s="123" t="str">
        <f t="shared" si="28"/>
        <v/>
      </c>
      <c r="U142" s="124" t="str">
        <f t="shared" si="34"/>
        <v/>
      </c>
      <c r="V142" s="95"/>
      <c r="W142" s="15" t="str">
        <f t="shared" si="35"/>
        <v/>
      </c>
      <c r="X142" s="15" t="str">
        <f t="shared" si="36"/>
        <v/>
      </c>
    </row>
    <row r="143" spans="1:24" x14ac:dyDescent="0.25">
      <c r="A143" s="102"/>
      <c r="B143" s="18"/>
      <c r="C143" s="103"/>
      <c r="D143" s="103"/>
      <c r="E143" s="104"/>
      <c r="F143" s="136"/>
      <c r="G143" s="70" t="str">
        <f>IF(ISBLANK(E143),"",VLOOKUP(W143,GroupRateTable!A:C,2,FALSE))</f>
        <v/>
      </c>
      <c r="H143" s="71" t="str">
        <f t="shared" si="37"/>
        <v/>
      </c>
      <c r="I143" s="71" t="str">
        <f t="shared" si="38"/>
        <v/>
      </c>
      <c r="J143" s="71" t="str">
        <f t="shared" si="39"/>
        <v/>
      </c>
      <c r="K143" s="71" t="str">
        <f t="shared" si="29"/>
        <v/>
      </c>
      <c r="L143" s="81" t="str">
        <f t="shared" si="40"/>
        <v/>
      </c>
      <c r="M143" s="79" t="str">
        <f>IF(ISBLANK(E143),"",VLOOKUP(W143,GroupRateTable!A:C,3,FALSE))</f>
        <v/>
      </c>
      <c r="N143" s="80" t="str">
        <f t="shared" si="30"/>
        <v/>
      </c>
      <c r="O143" s="80" t="str">
        <f>IF(ISBLANK(E143),"",(VLOOKUP(X143,GroupRateTable!A:C,3,FALSE)*C143)+((VLOOKUP(X143,GroupRateTable!A:C,3,FALSE)/2*D143)))</f>
        <v/>
      </c>
      <c r="P143" s="81" t="str">
        <f t="shared" si="31"/>
        <v/>
      </c>
      <c r="Q143" s="80" t="str">
        <f t="shared" si="32"/>
        <v/>
      </c>
      <c r="R143" s="80" t="str">
        <f t="shared" si="33"/>
        <v/>
      </c>
      <c r="S143" s="81" t="str">
        <f t="shared" si="41"/>
        <v/>
      </c>
      <c r="T143" s="123" t="str">
        <f t="shared" si="28"/>
        <v/>
      </c>
      <c r="U143" s="124" t="str">
        <f t="shared" si="34"/>
        <v/>
      </c>
      <c r="V143" s="95"/>
      <c r="W143" s="15" t="str">
        <f t="shared" si="35"/>
        <v/>
      </c>
      <c r="X143" s="15" t="str">
        <f t="shared" si="36"/>
        <v/>
      </c>
    </row>
    <row r="144" spans="1:24" x14ac:dyDescent="0.25">
      <c r="A144" s="102"/>
      <c r="B144" s="18"/>
      <c r="C144" s="103"/>
      <c r="D144" s="103"/>
      <c r="E144" s="104"/>
      <c r="F144" s="136"/>
      <c r="G144" s="70" t="str">
        <f>IF(ISBLANK(E144),"",VLOOKUP(W144,GroupRateTable!A:C,2,FALSE))</f>
        <v/>
      </c>
      <c r="H144" s="71" t="str">
        <f t="shared" si="37"/>
        <v/>
      </c>
      <c r="I144" s="71" t="str">
        <f t="shared" si="38"/>
        <v/>
      </c>
      <c r="J144" s="71" t="str">
        <f t="shared" si="39"/>
        <v/>
      </c>
      <c r="K144" s="71" t="str">
        <f t="shared" si="29"/>
        <v/>
      </c>
      <c r="L144" s="81" t="str">
        <f t="shared" si="40"/>
        <v/>
      </c>
      <c r="M144" s="79" t="str">
        <f>IF(ISBLANK(E144),"",VLOOKUP(W144,GroupRateTable!A:C,3,FALSE))</f>
        <v/>
      </c>
      <c r="N144" s="80" t="str">
        <f t="shared" si="30"/>
        <v/>
      </c>
      <c r="O144" s="80" t="str">
        <f>IF(ISBLANK(E144),"",(VLOOKUP(X144,GroupRateTable!A:C,3,FALSE)*C144)+((VLOOKUP(X144,GroupRateTable!A:C,3,FALSE)/2*D144)))</f>
        <v/>
      </c>
      <c r="P144" s="81" t="str">
        <f t="shared" si="31"/>
        <v/>
      </c>
      <c r="Q144" s="80" t="str">
        <f t="shared" si="32"/>
        <v/>
      </c>
      <c r="R144" s="80" t="str">
        <f t="shared" si="33"/>
        <v/>
      </c>
      <c r="S144" s="81" t="str">
        <f t="shared" si="41"/>
        <v/>
      </c>
      <c r="T144" s="123" t="str">
        <f t="shared" si="28"/>
        <v/>
      </c>
      <c r="U144" s="124" t="str">
        <f t="shared" si="34"/>
        <v/>
      </c>
      <c r="V144" s="95"/>
      <c r="W144" s="15" t="str">
        <f t="shared" si="35"/>
        <v/>
      </c>
      <c r="X144" s="15" t="str">
        <f t="shared" si="36"/>
        <v/>
      </c>
    </row>
    <row r="145" spans="1:24" x14ac:dyDescent="0.25">
      <c r="A145" s="102"/>
      <c r="B145" s="18"/>
      <c r="C145" s="103"/>
      <c r="D145" s="103"/>
      <c r="E145" s="104"/>
      <c r="F145" s="136"/>
      <c r="G145" s="70" t="str">
        <f>IF(ISBLANK(E145),"",VLOOKUP(W145,GroupRateTable!A:C,2,FALSE))</f>
        <v/>
      </c>
      <c r="H145" s="71" t="str">
        <f t="shared" si="37"/>
        <v/>
      </c>
      <c r="I145" s="71" t="str">
        <f t="shared" si="38"/>
        <v/>
      </c>
      <c r="J145" s="71" t="str">
        <f t="shared" si="39"/>
        <v/>
      </c>
      <c r="K145" s="71" t="str">
        <f t="shared" si="29"/>
        <v/>
      </c>
      <c r="L145" s="81" t="str">
        <f t="shared" si="40"/>
        <v/>
      </c>
      <c r="M145" s="79" t="str">
        <f>IF(ISBLANK(E145),"",VLOOKUP(W145,GroupRateTable!A:C,3,FALSE))</f>
        <v/>
      </c>
      <c r="N145" s="80" t="str">
        <f t="shared" si="30"/>
        <v/>
      </c>
      <c r="O145" s="80" t="str">
        <f>IF(ISBLANK(E145),"",(VLOOKUP(X145,GroupRateTable!A:C,3,FALSE)*C145)+((VLOOKUP(X145,GroupRateTable!A:C,3,FALSE)/2*D145)))</f>
        <v/>
      </c>
      <c r="P145" s="81" t="str">
        <f t="shared" si="31"/>
        <v/>
      </c>
      <c r="Q145" s="80" t="str">
        <f t="shared" si="32"/>
        <v/>
      </c>
      <c r="R145" s="80" t="str">
        <f t="shared" si="33"/>
        <v/>
      </c>
      <c r="S145" s="81" t="str">
        <f t="shared" si="41"/>
        <v/>
      </c>
      <c r="T145" s="123" t="str">
        <f t="shared" si="28"/>
        <v/>
      </c>
      <c r="U145" s="124" t="str">
        <f t="shared" si="34"/>
        <v/>
      </c>
      <c r="V145" s="95"/>
      <c r="W145" s="15" t="str">
        <f t="shared" si="35"/>
        <v/>
      </c>
      <c r="X145" s="15" t="str">
        <f t="shared" si="36"/>
        <v/>
      </c>
    </row>
    <row r="146" spans="1:24" x14ac:dyDescent="0.25">
      <c r="A146" s="102"/>
      <c r="B146" s="18"/>
      <c r="C146" s="103"/>
      <c r="D146" s="103"/>
      <c r="E146" s="104"/>
      <c r="F146" s="136"/>
      <c r="G146" s="70" t="str">
        <f>IF(ISBLANK(E146),"",VLOOKUP(W146,GroupRateTable!A:C,2,FALSE))</f>
        <v/>
      </c>
      <c r="H146" s="71" t="str">
        <f t="shared" si="37"/>
        <v/>
      </c>
      <c r="I146" s="71" t="str">
        <f t="shared" si="38"/>
        <v/>
      </c>
      <c r="J146" s="71" t="str">
        <f t="shared" si="39"/>
        <v/>
      </c>
      <c r="K146" s="71" t="str">
        <f t="shared" si="29"/>
        <v/>
      </c>
      <c r="L146" s="81" t="str">
        <f t="shared" si="40"/>
        <v/>
      </c>
      <c r="M146" s="79" t="str">
        <f>IF(ISBLANK(E146),"",VLOOKUP(W146,GroupRateTable!A:C,3,FALSE))</f>
        <v/>
      </c>
      <c r="N146" s="80" t="str">
        <f t="shared" si="30"/>
        <v/>
      </c>
      <c r="O146" s="80" t="str">
        <f>IF(ISBLANK(E146),"",(VLOOKUP(X146,GroupRateTable!A:C,3,FALSE)*C146)+((VLOOKUP(X146,GroupRateTable!A:C,3,FALSE)/2*D146)))</f>
        <v/>
      </c>
      <c r="P146" s="81" t="str">
        <f t="shared" si="31"/>
        <v/>
      </c>
      <c r="Q146" s="80" t="str">
        <f t="shared" si="32"/>
        <v/>
      </c>
      <c r="R146" s="80" t="str">
        <f t="shared" si="33"/>
        <v/>
      </c>
      <c r="S146" s="81" t="str">
        <f t="shared" si="41"/>
        <v/>
      </c>
      <c r="T146" s="123" t="str">
        <f t="shared" si="28"/>
        <v/>
      </c>
      <c r="U146" s="124" t="str">
        <f t="shared" si="34"/>
        <v/>
      </c>
      <c r="V146" s="95"/>
      <c r="W146" s="15" t="str">
        <f t="shared" si="35"/>
        <v/>
      </c>
      <c r="X146" s="15" t="str">
        <f t="shared" si="36"/>
        <v/>
      </c>
    </row>
    <row r="147" spans="1:24" x14ac:dyDescent="0.25">
      <c r="A147" s="102"/>
      <c r="B147" s="18"/>
      <c r="C147" s="103"/>
      <c r="D147" s="103"/>
      <c r="E147" s="104"/>
      <c r="F147" s="136"/>
      <c r="G147" s="70" t="str">
        <f>IF(ISBLANK(E147),"",VLOOKUP(W147,GroupRateTable!A:C,2,FALSE))</f>
        <v/>
      </c>
      <c r="H147" s="71" t="str">
        <f t="shared" si="37"/>
        <v/>
      </c>
      <c r="I147" s="71" t="str">
        <f t="shared" si="38"/>
        <v/>
      </c>
      <c r="J147" s="71" t="str">
        <f t="shared" si="39"/>
        <v/>
      </c>
      <c r="K147" s="71" t="str">
        <f t="shared" si="29"/>
        <v/>
      </c>
      <c r="L147" s="81" t="str">
        <f t="shared" si="40"/>
        <v/>
      </c>
      <c r="M147" s="79" t="str">
        <f>IF(ISBLANK(E147),"",VLOOKUP(W147,GroupRateTable!A:C,3,FALSE))</f>
        <v/>
      </c>
      <c r="N147" s="80" t="str">
        <f t="shared" si="30"/>
        <v/>
      </c>
      <c r="O147" s="80" t="str">
        <f>IF(ISBLANK(E147),"",(VLOOKUP(X147,GroupRateTable!A:C,3,FALSE)*C147)+((VLOOKUP(X147,GroupRateTable!A:C,3,FALSE)/2*D147)))</f>
        <v/>
      </c>
      <c r="P147" s="81" t="str">
        <f t="shared" si="31"/>
        <v/>
      </c>
      <c r="Q147" s="80" t="str">
        <f t="shared" si="32"/>
        <v/>
      </c>
      <c r="R147" s="80" t="str">
        <f t="shared" si="33"/>
        <v/>
      </c>
      <c r="S147" s="81" t="str">
        <f t="shared" si="41"/>
        <v/>
      </c>
      <c r="T147" s="123" t="str">
        <f t="shared" ref="T147:T210" si="42">IF(ISBLANK(E147),"",S147+L147)</f>
        <v/>
      </c>
      <c r="U147" s="124" t="str">
        <f t="shared" si="34"/>
        <v/>
      </c>
      <c r="V147" s="95"/>
      <c r="W147" s="15" t="str">
        <f t="shared" si="35"/>
        <v/>
      </c>
      <c r="X147" s="15" t="str">
        <f t="shared" si="36"/>
        <v/>
      </c>
    </row>
    <row r="148" spans="1:24" x14ac:dyDescent="0.25">
      <c r="A148" s="102"/>
      <c r="B148" s="18"/>
      <c r="C148" s="103"/>
      <c r="D148" s="103"/>
      <c r="E148" s="104"/>
      <c r="F148" s="136"/>
      <c r="G148" s="70" t="str">
        <f>IF(ISBLANK(E148),"",VLOOKUP(W148,GroupRateTable!A:C,2,FALSE))</f>
        <v/>
      </c>
      <c r="H148" s="71" t="str">
        <f t="shared" si="37"/>
        <v/>
      </c>
      <c r="I148" s="71" t="str">
        <f t="shared" si="38"/>
        <v/>
      </c>
      <c r="J148" s="71" t="str">
        <f t="shared" si="39"/>
        <v/>
      </c>
      <c r="K148" s="71" t="str">
        <f t="shared" si="29"/>
        <v/>
      </c>
      <c r="L148" s="81" t="str">
        <f t="shared" si="40"/>
        <v/>
      </c>
      <c r="M148" s="79" t="str">
        <f>IF(ISBLANK(E148),"",VLOOKUP(W148,GroupRateTable!A:C,3,FALSE))</f>
        <v/>
      </c>
      <c r="N148" s="80" t="str">
        <f t="shared" si="30"/>
        <v/>
      </c>
      <c r="O148" s="80" t="str">
        <f>IF(ISBLANK(E148),"",(VLOOKUP(X148,GroupRateTable!A:C,3,FALSE)*C148)+((VLOOKUP(X148,GroupRateTable!A:C,3,FALSE)/2*D148)))</f>
        <v/>
      </c>
      <c r="P148" s="81" t="str">
        <f t="shared" si="31"/>
        <v/>
      </c>
      <c r="Q148" s="80" t="str">
        <f t="shared" si="32"/>
        <v/>
      </c>
      <c r="R148" s="80" t="str">
        <f t="shared" si="33"/>
        <v/>
      </c>
      <c r="S148" s="81" t="str">
        <f t="shared" si="41"/>
        <v/>
      </c>
      <c r="T148" s="123" t="str">
        <f t="shared" si="42"/>
        <v/>
      </c>
      <c r="U148" s="124" t="str">
        <f t="shared" si="34"/>
        <v/>
      </c>
      <c r="V148" s="95"/>
      <c r="W148" s="15" t="str">
        <f t="shared" si="35"/>
        <v/>
      </c>
      <c r="X148" s="15" t="str">
        <f t="shared" si="36"/>
        <v/>
      </c>
    </row>
    <row r="149" spans="1:24" x14ac:dyDescent="0.25">
      <c r="A149" s="102"/>
      <c r="B149" s="18"/>
      <c r="C149" s="103"/>
      <c r="D149" s="103"/>
      <c r="E149" s="104"/>
      <c r="F149" s="136"/>
      <c r="G149" s="70" t="str">
        <f>IF(ISBLANK(E149),"",VLOOKUP(W149,GroupRateTable!A:C,2,FALSE))</f>
        <v/>
      </c>
      <c r="H149" s="71" t="str">
        <f t="shared" si="37"/>
        <v/>
      </c>
      <c r="I149" s="71" t="str">
        <f t="shared" si="38"/>
        <v/>
      </c>
      <c r="J149" s="71" t="str">
        <f t="shared" si="39"/>
        <v/>
      </c>
      <c r="K149" s="71" t="str">
        <f t="shared" si="29"/>
        <v/>
      </c>
      <c r="L149" s="81" t="str">
        <f t="shared" si="40"/>
        <v/>
      </c>
      <c r="M149" s="79" t="str">
        <f>IF(ISBLANK(E149),"",VLOOKUP(W149,GroupRateTable!A:C,3,FALSE))</f>
        <v/>
      </c>
      <c r="N149" s="80" t="str">
        <f t="shared" si="30"/>
        <v/>
      </c>
      <c r="O149" s="80" t="str">
        <f>IF(ISBLANK(E149),"",(VLOOKUP(X149,GroupRateTable!A:C,3,FALSE)*C149)+((VLOOKUP(X149,GroupRateTable!A:C,3,FALSE)/2*D149)))</f>
        <v/>
      </c>
      <c r="P149" s="81" t="str">
        <f t="shared" si="31"/>
        <v/>
      </c>
      <c r="Q149" s="80" t="str">
        <f t="shared" si="32"/>
        <v/>
      </c>
      <c r="R149" s="80" t="str">
        <f t="shared" si="33"/>
        <v/>
      </c>
      <c r="S149" s="81" t="str">
        <f t="shared" si="41"/>
        <v/>
      </c>
      <c r="T149" s="123" t="str">
        <f t="shared" si="42"/>
        <v/>
      </c>
      <c r="U149" s="124" t="str">
        <f t="shared" si="34"/>
        <v/>
      </c>
      <c r="V149" s="95"/>
      <c r="W149" s="15" t="str">
        <f t="shared" si="35"/>
        <v/>
      </c>
      <c r="X149" s="15" t="str">
        <f t="shared" si="36"/>
        <v/>
      </c>
    </row>
    <row r="150" spans="1:24" x14ac:dyDescent="0.25">
      <c r="A150" s="102"/>
      <c r="B150" s="18"/>
      <c r="C150" s="103"/>
      <c r="D150" s="103"/>
      <c r="E150" s="104"/>
      <c r="F150" s="136"/>
      <c r="G150" s="70" t="str">
        <f>IF(ISBLANK(E150),"",VLOOKUP(W150,GroupRateTable!A:C,2,FALSE))</f>
        <v/>
      </c>
      <c r="H150" s="71" t="str">
        <f t="shared" si="37"/>
        <v/>
      </c>
      <c r="I150" s="71" t="str">
        <f t="shared" si="38"/>
        <v/>
      </c>
      <c r="J150" s="71" t="str">
        <f t="shared" si="39"/>
        <v/>
      </c>
      <c r="K150" s="71" t="str">
        <f t="shared" si="29"/>
        <v/>
      </c>
      <c r="L150" s="81" t="str">
        <f t="shared" si="40"/>
        <v/>
      </c>
      <c r="M150" s="79" t="str">
        <f>IF(ISBLANK(E150),"",VLOOKUP(W150,GroupRateTable!A:C,3,FALSE))</f>
        <v/>
      </c>
      <c r="N150" s="80" t="str">
        <f t="shared" si="30"/>
        <v/>
      </c>
      <c r="O150" s="80" t="str">
        <f>IF(ISBLANK(E150),"",(VLOOKUP(X150,GroupRateTable!A:C,3,FALSE)*C150)+((VLOOKUP(X150,GroupRateTable!A:C,3,FALSE)/2*D150)))</f>
        <v/>
      </c>
      <c r="P150" s="81" t="str">
        <f t="shared" si="31"/>
        <v/>
      </c>
      <c r="Q150" s="80" t="str">
        <f t="shared" si="32"/>
        <v/>
      </c>
      <c r="R150" s="80" t="str">
        <f t="shared" si="33"/>
        <v/>
      </c>
      <c r="S150" s="81" t="str">
        <f t="shared" si="41"/>
        <v/>
      </c>
      <c r="T150" s="123" t="str">
        <f t="shared" si="42"/>
        <v/>
      </c>
      <c r="U150" s="124" t="str">
        <f t="shared" si="34"/>
        <v/>
      </c>
      <c r="V150" s="95"/>
      <c r="W150" s="15" t="str">
        <f t="shared" si="35"/>
        <v/>
      </c>
      <c r="X150" s="15" t="str">
        <f t="shared" si="36"/>
        <v/>
      </c>
    </row>
    <row r="151" spans="1:24" x14ac:dyDescent="0.25">
      <c r="A151" s="102"/>
      <c r="B151" s="18"/>
      <c r="C151" s="103"/>
      <c r="D151" s="103"/>
      <c r="E151" s="104"/>
      <c r="F151" s="136"/>
      <c r="G151" s="70" t="str">
        <f>IF(ISBLANK(E151),"",VLOOKUP(W151,GroupRateTable!A:C,2,FALSE))</f>
        <v/>
      </c>
      <c r="H151" s="71" t="str">
        <f t="shared" si="37"/>
        <v/>
      </c>
      <c r="I151" s="71" t="str">
        <f t="shared" si="38"/>
        <v/>
      </c>
      <c r="J151" s="71" t="str">
        <f t="shared" si="39"/>
        <v/>
      </c>
      <c r="K151" s="71" t="str">
        <f t="shared" si="29"/>
        <v/>
      </c>
      <c r="L151" s="81" t="str">
        <f t="shared" si="40"/>
        <v/>
      </c>
      <c r="M151" s="79" t="str">
        <f>IF(ISBLANK(E151),"",VLOOKUP(W151,GroupRateTable!A:C,3,FALSE))</f>
        <v/>
      </c>
      <c r="N151" s="80" t="str">
        <f t="shared" si="30"/>
        <v/>
      </c>
      <c r="O151" s="80" t="str">
        <f>IF(ISBLANK(E151),"",(VLOOKUP(X151,GroupRateTable!A:C,3,FALSE)*C151)+((VLOOKUP(X151,GroupRateTable!A:C,3,FALSE)/2*D151)))</f>
        <v/>
      </c>
      <c r="P151" s="81" t="str">
        <f t="shared" si="31"/>
        <v/>
      </c>
      <c r="Q151" s="80" t="str">
        <f t="shared" si="32"/>
        <v/>
      </c>
      <c r="R151" s="80" t="str">
        <f t="shared" si="33"/>
        <v/>
      </c>
      <c r="S151" s="81" t="str">
        <f t="shared" si="41"/>
        <v/>
      </c>
      <c r="T151" s="123" t="str">
        <f t="shared" si="42"/>
        <v/>
      </c>
      <c r="U151" s="124" t="str">
        <f t="shared" si="34"/>
        <v/>
      </c>
      <c r="V151" s="95"/>
      <c r="W151" s="15" t="str">
        <f t="shared" si="35"/>
        <v/>
      </c>
      <c r="X151" s="15" t="str">
        <f t="shared" si="36"/>
        <v/>
      </c>
    </row>
    <row r="152" spans="1:24" x14ac:dyDescent="0.25">
      <c r="A152" s="102"/>
      <c r="B152" s="18"/>
      <c r="C152" s="103"/>
      <c r="D152" s="103"/>
      <c r="E152" s="104"/>
      <c r="F152" s="136"/>
      <c r="G152" s="70" t="str">
        <f>IF(ISBLANK(E152),"",VLOOKUP(W152,GroupRateTable!A:C,2,FALSE))</f>
        <v/>
      </c>
      <c r="H152" s="71" t="str">
        <f t="shared" si="37"/>
        <v/>
      </c>
      <c r="I152" s="71" t="str">
        <f t="shared" si="38"/>
        <v/>
      </c>
      <c r="J152" s="71" t="str">
        <f t="shared" si="39"/>
        <v/>
      </c>
      <c r="K152" s="71" t="str">
        <f t="shared" si="29"/>
        <v/>
      </c>
      <c r="L152" s="81" t="str">
        <f t="shared" si="40"/>
        <v/>
      </c>
      <c r="M152" s="79" t="str">
        <f>IF(ISBLANK(E152),"",VLOOKUP(W152,GroupRateTable!A:C,3,FALSE))</f>
        <v/>
      </c>
      <c r="N152" s="80" t="str">
        <f t="shared" si="30"/>
        <v/>
      </c>
      <c r="O152" s="80" t="str">
        <f>IF(ISBLANK(E152),"",(VLOOKUP(X152,GroupRateTable!A:C,3,FALSE)*C152)+((VLOOKUP(X152,GroupRateTable!A:C,3,FALSE)/2*D152)))</f>
        <v/>
      </c>
      <c r="P152" s="81" t="str">
        <f t="shared" si="31"/>
        <v/>
      </c>
      <c r="Q152" s="80" t="str">
        <f t="shared" si="32"/>
        <v/>
      </c>
      <c r="R152" s="80" t="str">
        <f t="shared" si="33"/>
        <v/>
      </c>
      <c r="S152" s="81" t="str">
        <f t="shared" si="41"/>
        <v/>
      </c>
      <c r="T152" s="123" t="str">
        <f t="shared" si="42"/>
        <v/>
      </c>
      <c r="U152" s="124" t="str">
        <f t="shared" si="34"/>
        <v/>
      </c>
      <c r="V152" s="95"/>
      <c r="W152" s="15" t="str">
        <f t="shared" si="35"/>
        <v/>
      </c>
      <c r="X152" s="15" t="str">
        <f t="shared" si="36"/>
        <v/>
      </c>
    </row>
    <row r="153" spans="1:24" x14ac:dyDescent="0.25">
      <c r="A153" s="102"/>
      <c r="B153" s="18"/>
      <c r="C153" s="103"/>
      <c r="D153" s="103"/>
      <c r="E153" s="104"/>
      <c r="F153" s="136"/>
      <c r="G153" s="70" t="str">
        <f>IF(ISBLANK(E153),"",VLOOKUP(W153,GroupRateTable!A:C,2,FALSE))</f>
        <v/>
      </c>
      <c r="H153" s="71" t="str">
        <f t="shared" si="37"/>
        <v/>
      </c>
      <c r="I153" s="71" t="str">
        <f t="shared" si="38"/>
        <v/>
      </c>
      <c r="J153" s="71" t="str">
        <f t="shared" si="39"/>
        <v/>
      </c>
      <c r="K153" s="71" t="str">
        <f t="shared" si="29"/>
        <v/>
      </c>
      <c r="L153" s="81" t="str">
        <f t="shared" si="40"/>
        <v/>
      </c>
      <c r="M153" s="79" t="str">
        <f>IF(ISBLANK(E153),"",VLOOKUP(W153,GroupRateTable!A:C,3,FALSE))</f>
        <v/>
      </c>
      <c r="N153" s="80" t="str">
        <f t="shared" si="30"/>
        <v/>
      </c>
      <c r="O153" s="80" t="str">
        <f>IF(ISBLANK(E153),"",(VLOOKUP(X153,GroupRateTable!A:C,3,FALSE)*C153)+((VLOOKUP(X153,GroupRateTable!A:C,3,FALSE)/2*D153)))</f>
        <v/>
      </c>
      <c r="P153" s="81" t="str">
        <f t="shared" si="31"/>
        <v/>
      </c>
      <c r="Q153" s="80" t="str">
        <f t="shared" si="32"/>
        <v/>
      </c>
      <c r="R153" s="80" t="str">
        <f t="shared" si="33"/>
        <v/>
      </c>
      <c r="S153" s="81" t="str">
        <f t="shared" si="41"/>
        <v/>
      </c>
      <c r="T153" s="123" t="str">
        <f t="shared" si="42"/>
        <v/>
      </c>
      <c r="U153" s="124" t="str">
        <f t="shared" si="34"/>
        <v/>
      </c>
      <c r="V153" s="95"/>
      <c r="W153" s="15" t="str">
        <f t="shared" si="35"/>
        <v/>
      </c>
      <c r="X153" s="15" t="str">
        <f t="shared" si="36"/>
        <v/>
      </c>
    </row>
    <row r="154" spans="1:24" x14ac:dyDescent="0.25">
      <c r="A154" s="102"/>
      <c r="B154" s="18"/>
      <c r="C154" s="103"/>
      <c r="D154" s="103"/>
      <c r="E154" s="104"/>
      <c r="F154" s="136"/>
      <c r="G154" s="70" t="str">
        <f>IF(ISBLANK(E154),"",VLOOKUP(W154,GroupRateTable!A:C,2,FALSE))</f>
        <v/>
      </c>
      <c r="H154" s="71" t="str">
        <f t="shared" si="37"/>
        <v/>
      </c>
      <c r="I154" s="71" t="str">
        <f t="shared" si="38"/>
        <v/>
      </c>
      <c r="J154" s="71" t="str">
        <f t="shared" si="39"/>
        <v/>
      </c>
      <c r="K154" s="71" t="str">
        <f t="shared" si="29"/>
        <v/>
      </c>
      <c r="L154" s="81" t="str">
        <f t="shared" si="40"/>
        <v/>
      </c>
      <c r="M154" s="79" t="str">
        <f>IF(ISBLANK(E154),"",VLOOKUP(W154,GroupRateTable!A:C,3,FALSE))</f>
        <v/>
      </c>
      <c r="N154" s="80" t="str">
        <f t="shared" si="30"/>
        <v/>
      </c>
      <c r="O154" s="80" t="str">
        <f>IF(ISBLANK(E154),"",(VLOOKUP(X154,GroupRateTable!A:C,3,FALSE)*C154)+((VLOOKUP(X154,GroupRateTable!A:C,3,FALSE)/2*D154)))</f>
        <v/>
      </c>
      <c r="P154" s="81" t="str">
        <f t="shared" si="31"/>
        <v/>
      </c>
      <c r="Q154" s="80" t="str">
        <f t="shared" si="32"/>
        <v/>
      </c>
      <c r="R154" s="80" t="str">
        <f t="shared" si="33"/>
        <v/>
      </c>
      <c r="S154" s="81" t="str">
        <f t="shared" si="41"/>
        <v/>
      </c>
      <c r="T154" s="123" t="str">
        <f t="shared" si="42"/>
        <v/>
      </c>
      <c r="U154" s="124" t="str">
        <f t="shared" si="34"/>
        <v/>
      </c>
      <c r="V154" s="95"/>
      <c r="W154" s="15" t="str">
        <f t="shared" si="35"/>
        <v/>
      </c>
      <c r="X154" s="15" t="str">
        <f t="shared" si="36"/>
        <v/>
      </c>
    </row>
    <row r="155" spans="1:24" x14ac:dyDescent="0.25">
      <c r="A155" s="102"/>
      <c r="B155" s="18"/>
      <c r="C155" s="103"/>
      <c r="D155" s="103"/>
      <c r="E155" s="104"/>
      <c r="F155" s="136"/>
      <c r="G155" s="70" t="str">
        <f>IF(ISBLANK(E155),"",VLOOKUP(W155,GroupRateTable!A:C,2,FALSE))</f>
        <v/>
      </c>
      <c r="H155" s="71" t="str">
        <f t="shared" si="37"/>
        <v/>
      </c>
      <c r="I155" s="71" t="str">
        <f t="shared" si="38"/>
        <v/>
      </c>
      <c r="J155" s="71" t="str">
        <f t="shared" si="39"/>
        <v/>
      </c>
      <c r="K155" s="71" t="str">
        <f t="shared" si="29"/>
        <v/>
      </c>
      <c r="L155" s="81" t="str">
        <f t="shared" si="40"/>
        <v/>
      </c>
      <c r="M155" s="79" t="str">
        <f>IF(ISBLANK(E155),"",VLOOKUP(W155,GroupRateTable!A:C,3,FALSE))</f>
        <v/>
      </c>
      <c r="N155" s="80" t="str">
        <f t="shared" si="30"/>
        <v/>
      </c>
      <c r="O155" s="80" t="str">
        <f>IF(ISBLANK(E155),"",(VLOOKUP(X155,GroupRateTable!A:C,3,FALSE)*C155)+((VLOOKUP(X155,GroupRateTable!A:C,3,FALSE)/2*D155)))</f>
        <v/>
      </c>
      <c r="P155" s="81" t="str">
        <f t="shared" si="31"/>
        <v/>
      </c>
      <c r="Q155" s="80" t="str">
        <f t="shared" si="32"/>
        <v/>
      </c>
      <c r="R155" s="80" t="str">
        <f t="shared" si="33"/>
        <v/>
      </c>
      <c r="S155" s="81" t="str">
        <f t="shared" si="41"/>
        <v/>
      </c>
      <c r="T155" s="123" t="str">
        <f t="shared" si="42"/>
        <v/>
      </c>
      <c r="U155" s="124" t="str">
        <f t="shared" si="34"/>
        <v/>
      </c>
      <c r="V155" s="95"/>
      <c r="W155" s="15" t="str">
        <f t="shared" si="35"/>
        <v/>
      </c>
      <c r="X155" s="15" t="str">
        <f t="shared" si="36"/>
        <v/>
      </c>
    </row>
    <row r="156" spans="1:24" x14ac:dyDescent="0.25">
      <c r="A156" s="102"/>
      <c r="B156" s="18"/>
      <c r="C156" s="103"/>
      <c r="D156" s="103"/>
      <c r="E156" s="104"/>
      <c r="F156" s="136"/>
      <c r="G156" s="70" t="str">
        <f>IF(ISBLANK(E156),"",VLOOKUP(W156,GroupRateTable!A:C,2,FALSE))</f>
        <v/>
      </c>
      <c r="H156" s="71" t="str">
        <f t="shared" si="37"/>
        <v/>
      </c>
      <c r="I156" s="71" t="str">
        <f t="shared" si="38"/>
        <v/>
      </c>
      <c r="J156" s="71" t="str">
        <f t="shared" si="39"/>
        <v/>
      </c>
      <c r="K156" s="71" t="str">
        <f t="shared" si="29"/>
        <v/>
      </c>
      <c r="L156" s="81" t="str">
        <f t="shared" si="40"/>
        <v/>
      </c>
      <c r="M156" s="79" t="str">
        <f>IF(ISBLANK(E156),"",VLOOKUP(W156,GroupRateTable!A:C,3,FALSE))</f>
        <v/>
      </c>
      <c r="N156" s="80" t="str">
        <f t="shared" si="30"/>
        <v/>
      </c>
      <c r="O156" s="80" t="str">
        <f>IF(ISBLANK(E156),"",(VLOOKUP(X156,GroupRateTable!A:C,3,FALSE)*C156)+((VLOOKUP(X156,GroupRateTable!A:C,3,FALSE)/2*D156)))</f>
        <v/>
      </c>
      <c r="P156" s="81" t="str">
        <f t="shared" si="31"/>
        <v/>
      </c>
      <c r="Q156" s="80" t="str">
        <f t="shared" si="32"/>
        <v/>
      </c>
      <c r="R156" s="80" t="str">
        <f t="shared" si="33"/>
        <v/>
      </c>
      <c r="S156" s="81" t="str">
        <f t="shared" si="41"/>
        <v/>
      </c>
      <c r="T156" s="123" t="str">
        <f t="shared" si="42"/>
        <v/>
      </c>
      <c r="U156" s="124" t="str">
        <f t="shared" si="34"/>
        <v/>
      </c>
      <c r="V156" s="95"/>
      <c r="W156" s="15" t="str">
        <f t="shared" si="35"/>
        <v/>
      </c>
      <c r="X156" s="15" t="str">
        <f t="shared" si="36"/>
        <v/>
      </c>
    </row>
    <row r="157" spans="1:24" x14ac:dyDescent="0.25">
      <c r="A157" s="102"/>
      <c r="B157" s="18"/>
      <c r="C157" s="103"/>
      <c r="D157" s="103"/>
      <c r="E157" s="104"/>
      <c r="F157" s="136"/>
      <c r="G157" s="70" t="str">
        <f>IF(ISBLANK(E157),"",VLOOKUP(W157,GroupRateTable!A:C,2,FALSE))</f>
        <v/>
      </c>
      <c r="H157" s="71" t="str">
        <f t="shared" si="37"/>
        <v/>
      </c>
      <c r="I157" s="71" t="str">
        <f t="shared" si="38"/>
        <v/>
      </c>
      <c r="J157" s="71" t="str">
        <f t="shared" si="39"/>
        <v/>
      </c>
      <c r="K157" s="71" t="str">
        <f t="shared" si="29"/>
        <v/>
      </c>
      <c r="L157" s="81" t="str">
        <f t="shared" si="40"/>
        <v/>
      </c>
      <c r="M157" s="79" t="str">
        <f>IF(ISBLANK(E157),"",VLOOKUP(W157,GroupRateTable!A:C,3,FALSE))</f>
        <v/>
      </c>
      <c r="N157" s="80" t="str">
        <f t="shared" si="30"/>
        <v/>
      </c>
      <c r="O157" s="80" t="str">
        <f>IF(ISBLANK(E157),"",(VLOOKUP(X157,GroupRateTable!A:C,3,FALSE)*C157)+((VLOOKUP(X157,GroupRateTable!A:C,3,FALSE)/2*D157)))</f>
        <v/>
      </c>
      <c r="P157" s="81" t="str">
        <f t="shared" si="31"/>
        <v/>
      </c>
      <c r="Q157" s="80" t="str">
        <f t="shared" si="32"/>
        <v/>
      </c>
      <c r="R157" s="80" t="str">
        <f t="shared" si="33"/>
        <v/>
      </c>
      <c r="S157" s="81" t="str">
        <f t="shared" si="41"/>
        <v/>
      </c>
      <c r="T157" s="123" t="str">
        <f t="shared" si="42"/>
        <v/>
      </c>
      <c r="U157" s="124" t="str">
        <f t="shared" si="34"/>
        <v/>
      </c>
      <c r="V157" s="95"/>
      <c r="W157" s="15" t="str">
        <f t="shared" si="35"/>
        <v/>
      </c>
      <c r="X157" s="15" t="str">
        <f t="shared" si="36"/>
        <v/>
      </c>
    </row>
    <row r="158" spans="1:24" x14ac:dyDescent="0.25">
      <c r="A158" s="102"/>
      <c r="B158" s="18"/>
      <c r="C158" s="103"/>
      <c r="D158" s="103"/>
      <c r="E158" s="104"/>
      <c r="F158" s="136"/>
      <c r="G158" s="70" t="str">
        <f>IF(ISBLANK(E158),"",VLOOKUP(W158,GroupRateTable!A:C,2,FALSE))</f>
        <v/>
      </c>
      <c r="H158" s="71" t="str">
        <f t="shared" si="37"/>
        <v/>
      </c>
      <c r="I158" s="71" t="str">
        <f t="shared" si="38"/>
        <v/>
      </c>
      <c r="J158" s="71" t="str">
        <f t="shared" si="39"/>
        <v/>
      </c>
      <c r="K158" s="71" t="str">
        <f t="shared" si="29"/>
        <v/>
      </c>
      <c r="L158" s="81" t="str">
        <f t="shared" si="40"/>
        <v/>
      </c>
      <c r="M158" s="79" t="str">
        <f>IF(ISBLANK(E158),"",VLOOKUP(W158,GroupRateTable!A:C,3,FALSE))</f>
        <v/>
      </c>
      <c r="N158" s="80" t="str">
        <f t="shared" si="30"/>
        <v/>
      </c>
      <c r="O158" s="80" t="str">
        <f>IF(ISBLANK(E158),"",(VLOOKUP(X158,GroupRateTable!A:C,3,FALSE)*C158)+((VLOOKUP(X158,GroupRateTable!A:C,3,FALSE)/2*D158)))</f>
        <v/>
      </c>
      <c r="P158" s="81" t="str">
        <f t="shared" si="31"/>
        <v/>
      </c>
      <c r="Q158" s="80" t="str">
        <f t="shared" si="32"/>
        <v/>
      </c>
      <c r="R158" s="80" t="str">
        <f t="shared" si="33"/>
        <v/>
      </c>
      <c r="S158" s="81" t="str">
        <f t="shared" si="41"/>
        <v/>
      </c>
      <c r="T158" s="123" t="str">
        <f t="shared" si="42"/>
        <v/>
      </c>
      <c r="U158" s="124" t="str">
        <f t="shared" si="34"/>
        <v/>
      </c>
      <c r="V158" s="95"/>
      <c r="W158" s="15" t="str">
        <f t="shared" si="35"/>
        <v/>
      </c>
      <c r="X158" s="15" t="str">
        <f t="shared" si="36"/>
        <v/>
      </c>
    </row>
    <row r="159" spans="1:24" x14ac:dyDescent="0.25">
      <c r="A159" s="102"/>
      <c r="B159" s="18"/>
      <c r="C159" s="103"/>
      <c r="D159" s="103"/>
      <c r="E159" s="104"/>
      <c r="F159" s="136"/>
      <c r="G159" s="70" t="str">
        <f>IF(ISBLANK(E159),"",VLOOKUP(W159,GroupRateTable!A:C,2,FALSE))</f>
        <v/>
      </c>
      <c r="H159" s="71" t="str">
        <f t="shared" si="37"/>
        <v/>
      </c>
      <c r="I159" s="71" t="str">
        <f t="shared" si="38"/>
        <v/>
      </c>
      <c r="J159" s="71" t="str">
        <f t="shared" si="39"/>
        <v/>
      </c>
      <c r="K159" s="71" t="str">
        <f t="shared" si="29"/>
        <v/>
      </c>
      <c r="L159" s="81" t="str">
        <f t="shared" si="40"/>
        <v/>
      </c>
      <c r="M159" s="79" t="str">
        <f>IF(ISBLANK(E159),"",VLOOKUP(W159,GroupRateTable!A:C,3,FALSE))</f>
        <v/>
      </c>
      <c r="N159" s="80" t="str">
        <f t="shared" si="30"/>
        <v/>
      </c>
      <c r="O159" s="80" t="str">
        <f>IF(ISBLANK(E159),"",(VLOOKUP(X159,GroupRateTable!A:C,3,FALSE)*C159)+((VLOOKUP(X159,GroupRateTable!A:C,3,FALSE)/2*D159)))</f>
        <v/>
      </c>
      <c r="P159" s="81" t="str">
        <f t="shared" si="31"/>
        <v/>
      </c>
      <c r="Q159" s="80" t="str">
        <f t="shared" si="32"/>
        <v/>
      </c>
      <c r="R159" s="80" t="str">
        <f t="shared" si="33"/>
        <v/>
      </c>
      <c r="S159" s="81" t="str">
        <f t="shared" si="41"/>
        <v/>
      </c>
      <c r="T159" s="123" t="str">
        <f t="shared" si="42"/>
        <v/>
      </c>
      <c r="U159" s="124" t="str">
        <f t="shared" si="34"/>
        <v/>
      </c>
      <c r="V159" s="95"/>
      <c r="W159" s="15" t="str">
        <f t="shared" si="35"/>
        <v/>
      </c>
      <c r="X159" s="15" t="str">
        <f t="shared" si="36"/>
        <v/>
      </c>
    </row>
    <row r="160" spans="1:24" x14ac:dyDescent="0.25">
      <c r="A160" s="102"/>
      <c r="B160" s="18"/>
      <c r="C160" s="103"/>
      <c r="D160" s="103"/>
      <c r="E160" s="104"/>
      <c r="F160" s="136"/>
      <c r="G160" s="70" t="str">
        <f>IF(ISBLANK(E160),"",VLOOKUP(W160,GroupRateTable!A:C,2,FALSE))</f>
        <v/>
      </c>
      <c r="H160" s="71" t="str">
        <f t="shared" si="37"/>
        <v/>
      </c>
      <c r="I160" s="71" t="str">
        <f t="shared" si="38"/>
        <v/>
      </c>
      <c r="J160" s="71" t="str">
        <f t="shared" si="39"/>
        <v/>
      </c>
      <c r="K160" s="71" t="str">
        <f t="shared" si="29"/>
        <v/>
      </c>
      <c r="L160" s="81" t="str">
        <f t="shared" si="40"/>
        <v/>
      </c>
      <c r="M160" s="79" t="str">
        <f>IF(ISBLANK(E160),"",VLOOKUP(W160,GroupRateTable!A:C,3,FALSE))</f>
        <v/>
      </c>
      <c r="N160" s="80" t="str">
        <f t="shared" si="30"/>
        <v/>
      </c>
      <c r="O160" s="80" t="str">
        <f>IF(ISBLANK(E160),"",(VLOOKUP(X160,GroupRateTable!A:C,3,FALSE)*C160)+((VLOOKUP(X160,GroupRateTable!A:C,3,FALSE)/2*D160)))</f>
        <v/>
      </c>
      <c r="P160" s="81" t="str">
        <f t="shared" si="31"/>
        <v/>
      </c>
      <c r="Q160" s="80" t="str">
        <f t="shared" si="32"/>
        <v/>
      </c>
      <c r="R160" s="80" t="str">
        <f t="shared" si="33"/>
        <v/>
      </c>
      <c r="S160" s="81" t="str">
        <f t="shared" si="41"/>
        <v/>
      </c>
      <c r="T160" s="123" t="str">
        <f t="shared" si="42"/>
        <v/>
      </c>
      <c r="U160" s="124" t="str">
        <f t="shared" si="34"/>
        <v/>
      </c>
      <c r="V160" s="95"/>
      <c r="W160" s="15" t="str">
        <f t="shared" si="35"/>
        <v/>
      </c>
      <c r="X160" s="15" t="str">
        <f t="shared" si="36"/>
        <v/>
      </c>
    </row>
    <row r="161" spans="1:24" x14ac:dyDescent="0.25">
      <c r="A161" s="102"/>
      <c r="B161" s="18"/>
      <c r="C161" s="103"/>
      <c r="D161" s="103"/>
      <c r="E161" s="104"/>
      <c r="F161" s="136"/>
      <c r="G161" s="70" t="str">
        <f>IF(ISBLANK(E161),"",VLOOKUP(W161,GroupRateTable!A:C,2,FALSE))</f>
        <v/>
      </c>
      <c r="H161" s="71" t="str">
        <f t="shared" si="37"/>
        <v/>
      </c>
      <c r="I161" s="71" t="str">
        <f t="shared" si="38"/>
        <v/>
      </c>
      <c r="J161" s="71" t="str">
        <f t="shared" si="39"/>
        <v/>
      </c>
      <c r="K161" s="71" t="str">
        <f t="shared" si="29"/>
        <v/>
      </c>
      <c r="L161" s="81" t="str">
        <f t="shared" si="40"/>
        <v/>
      </c>
      <c r="M161" s="79" t="str">
        <f>IF(ISBLANK(E161),"",VLOOKUP(W161,GroupRateTable!A:C,3,FALSE))</f>
        <v/>
      </c>
      <c r="N161" s="80" t="str">
        <f t="shared" si="30"/>
        <v/>
      </c>
      <c r="O161" s="80" t="str">
        <f>IF(ISBLANK(E161),"",(VLOOKUP(X161,GroupRateTable!A:C,3,FALSE)*C161)+((VLOOKUP(X161,GroupRateTable!A:C,3,FALSE)/2*D161)))</f>
        <v/>
      </c>
      <c r="P161" s="81" t="str">
        <f t="shared" si="31"/>
        <v/>
      </c>
      <c r="Q161" s="80" t="str">
        <f t="shared" si="32"/>
        <v/>
      </c>
      <c r="R161" s="80" t="str">
        <f t="shared" si="33"/>
        <v/>
      </c>
      <c r="S161" s="81" t="str">
        <f t="shared" si="41"/>
        <v/>
      </c>
      <c r="T161" s="123" t="str">
        <f t="shared" si="42"/>
        <v/>
      </c>
      <c r="U161" s="124" t="str">
        <f t="shared" si="34"/>
        <v/>
      </c>
      <c r="V161" s="95"/>
      <c r="W161" s="15" t="str">
        <f t="shared" si="35"/>
        <v/>
      </c>
      <c r="X161" s="15" t="str">
        <f t="shared" si="36"/>
        <v/>
      </c>
    </row>
    <row r="162" spans="1:24" x14ac:dyDescent="0.25">
      <c r="A162" s="102"/>
      <c r="B162" s="18"/>
      <c r="C162" s="103"/>
      <c r="D162" s="103"/>
      <c r="E162" s="104"/>
      <c r="F162" s="136"/>
      <c r="G162" s="70" t="str">
        <f>IF(ISBLANK(E162),"",VLOOKUP(W162,GroupRateTable!A:C,2,FALSE))</f>
        <v/>
      </c>
      <c r="H162" s="71" t="str">
        <f t="shared" si="37"/>
        <v/>
      </c>
      <c r="I162" s="71" t="str">
        <f t="shared" si="38"/>
        <v/>
      </c>
      <c r="J162" s="71" t="str">
        <f t="shared" si="39"/>
        <v/>
      </c>
      <c r="K162" s="71" t="str">
        <f t="shared" si="29"/>
        <v/>
      </c>
      <c r="L162" s="81" t="str">
        <f t="shared" si="40"/>
        <v/>
      </c>
      <c r="M162" s="79" t="str">
        <f>IF(ISBLANK(E162),"",VLOOKUP(W162,GroupRateTable!A:C,3,FALSE))</f>
        <v/>
      </c>
      <c r="N162" s="80" t="str">
        <f t="shared" si="30"/>
        <v/>
      </c>
      <c r="O162" s="80" t="str">
        <f>IF(ISBLANK(E162),"",(VLOOKUP(X162,GroupRateTable!A:C,3,FALSE)*C162)+((VLOOKUP(X162,GroupRateTable!A:C,3,FALSE)/2*D162)))</f>
        <v/>
      </c>
      <c r="P162" s="81" t="str">
        <f t="shared" si="31"/>
        <v/>
      </c>
      <c r="Q162" s="80" t="str">
        <f t="shared" si="32"/>
        <v/>
      </c>
      <c r="R162" s="80" t="str">
        <f t="shared" si="33"/>
        <v/>
      </c>
      <c r="S162" s="81" t="str">
        <f t="shared" si="41"/>
        <v/>
      </c>
      <c r="T162" s="123" t="str">
        <f t="shared" si="42"/>
        <v/>
      </c>
      <c r="U162" s="124" t="str">
        <f t="shared" si="34"/>
        <v/>
      </c>
      <c r="V162" s="95"/>
      <c r="W162" s="15" t="str">
        <f t="shared" si="35"/>
        <v/>
      </c>
      <c r="X162" s="15" t="str">
        <f t="shared" si="36"/>
        <v/>
      </c>
    </row>
    <row r="163" spans="1:24" x14ac:dyDescent="0.25">
      <c r="A163" s="102"/>
      <c r="B163" s="18"/>
      <c r="C163" s="103"/>
      <c r="D163" s="103"/>
      <c r="E163" s="104"/>
      <c r="F163" s="136"/>
      <c r="G163" s="70" t="str">
        <f>IF(ISBLANK(E163),"",VLOOKUP(W163,GroupRateTable!A:C,2,FALSE))</f>
        <v/>
      </c>
      <c r="H163" s="71" t="str">
        <f t="shared" si="37"/>
        <v/>
      </c>
      <c r="I163" s="71" t="str">
        <f t="shared" si="38"/>
        <v/>
      </c>
      <c r="J163" s="71" t="str">
        <f t="shared" si="39"/>
        <v/>
      </c>
      <c r="K163" s="71" t="str">
        <f t="shared" si="29"/>
        <v/>
      </c>
      <c r="L163" s="81" t="str">
        <f t="shared" si="40"/>
        <v/>
      </c>
      <c r="M163" s="79" t="str">
        <f>IF(ISBLANK(E163),"",VLOOKUP(W163,GroupRateTable!A:C,3,FALSE))</f>
        <v/>
      </c>
      <c r="N163" s="80" t="str">
        <f t="shared" si="30"/>
        <v/>
      </c>
      <c r="O163" s="80" t="str">
        <f>IF(ISBLANK(E163),"",(VLOOKUP(X163,GroupRateTable!A:C,3,FALSE)*C163)+((VLOOKUP(X163,GroupRateTable!A:C,3,FALSE)/2*D163)))</f>
        <v/>
      </c>
      <c r="P163" s="81" t="str">
        <f t="shared" si="31"/>
        <v/>
      </c>
      <c r="Q163" s="80" t="str">
        <f t="shared" si="32"/>
        <v/>
      </c>
      <c r="R163" s="80" t="str">
        <f t="shared" si="33"/>
        <v/>
      </c>
      <c r="S163" s="81" t="str">
        <f t="shared" si="41"/>
        <v/>
      </c>
      <c r="T163" s="123" t="str">
        <f t="shared" si="42"/>
        <v/>
      </c>
      <c r="U163" s="124" t="str">
        <f t="shared" si="34"/>
        <v/>
      </c>
      <c r="V163" s="95"/>
      <c r="W163" s="15" t="str">
        <f t="shared" si="35"/>
        <v/>
      </c>
      <c r="X163" s="15" t="str">
        <f t="shared" si="36"/>
        <v/>
      </c>
    </row>
    <row r="164" spans="1:24" x14ac:dyDescent="0.25">
      <c r="A164" s="102"/>
      <c r="B164" s="18"/>
      <c r="C164" s="103"/>
      <c r="D164" s="103"/>
      <c r="E164" s="104"/>
      <c r="F164" s="136"/>
      <c r="G164" s="70" t="str">
        <f>IF(ISBLANK(E164),"",VLOOKUP(W164,GroupRateTable!A:C,2,FALSE))</f>
        <v/>
      </c>
      <c r="H164" s="71" t="str">
        <f t="shared" si="37"/>
        <v/>
      </c>
      <c r="I164" s="71" t="str">
        <f t="shared" si="38"/>
        <v/>
      </c>
      <c r="J164" s="71" t="str">
        <f t="shared" si="39"/>
        <v/>
      </c>
      <c r="K164" s="71" t="str">
        <f t="shared" si="29"/>
        <v/>
      </c>
      <c r="L164" s="81" t="str">
        <f t="shared" si="40"/>
        <v/>
      </c>
      <c r="M164" s="79" t="str">
        <f>IF(ISBLANK(E164),"",VLOOKUP(W164,GroupRateTable!A:C,3,FALSE))</f>
        <v/>
      </c>
      <c r="N164" s="80" t="str">
        <f t="shared" si="30"/>
        <v/>
      </c>
      <c r="O164" s="80" t="str">
        <f>IF(ISBLANK(E164),"",(VLOOKUP(X164,GroupRateTable!A:C,3,FALSE)*C164)+((VLOOKUP(X164,GroupRateTable!A:C,3,FALSE)/2*D164)))</f>
        <v/>
      </c>
      <c r="P164" s="81" t="str">
        <f t="shared" si="31"/>
        <v/>
      </c>
      <c r="Q164" s="80" t="str">
        <f t="shared" si="32"/>
        <v/>
      </c>
      <c r="R164" s="80" t="str">
        <f t="shared" si="33"/>
        <v/>
      </c>
      <c r="S164" s="81" t="str">
        <f t="shared" si="41"/>
        <v/>
      </c>
      <c r="T164" s="123" t="str">
        <f t="shared" si="42"/>
        <v/>
      </c>
      <c r="U164" s="124" t="str">
        <f t="shared" si="34"/>
        <v/>
      </c>
      <c r="V164" s="95"/>
      <c r="W164" s="15" t="str">
        <f t="shared" si="35"/>
        <v/>
      </c>
      <c r="X164" s="15" t="str">
        <f t="shared" si="36"/>
        <v/>
      </c>
    </row>
    <row r="165" spans="1:24" x14ac:dyDescent="0.25">
      <c r="A165" s="102"/>
      <c r="B165" s="18"/>
      <c r="C165" s="103"/>
      <c r="D165" s="103"/>
      <c r="E165" s="104"/>
      <c r="F165" s="136"/>
      <c r="G165" s="70" t="str">
        <f>IF(ISBLANK(E165),"",VLOOKUP(W165,GroupRateTable!A:C,2,FALSE))</f>
        <v/>
      </c>
      <c r="H165" s="71" t="str">
        <f t="shared" si="37"/>
        <v/>
      </c>
      <c r="I165" s="71" t="str">
        <f t="shared" si="38"/>
        <v/>
      </c>
      <c r="J165" s="71" t="str">
        <f t="shared" si="39"/>
        <v/>
      </c>
      <c r="K165" s="71" t="str">
        <f t="shared" si="29"/>
        <v/>
      </c>
      <c r="L165" s="81" t="str">
        <f t="shared" si="40"/>
        <v/>
      </c>
      <c r="M165" s="79" t="str">
        <f>IF(ISBLANK(E165),"",VLOOKUP(W165,GroupRateTable!A:C,3,FALSE))</f>
        <v/>
      </c>
      <c r="N165" s="80" t="str">
        <f t="shared" si="30"/>
        <v/>
      </c>
      <c r="O165" s="80" t="str">
        <f>IF(ISBLANK(E165),"",(VLOOKUP(X165,GroupRateTable!A:C,3,FALSE)*C165)+((VLOOKUP(X165,GroupRateTable!A:C,3,FALSE)/2*D165)))</f>
        <v/>
      </c>
      <c r="P165" s="81" t="str">
        <f t="shared" si="31"/>
        <v/>
      </c>
      <c r="Q165" s="80" t="str">
        <f t="shared" si="32"/>
        <v/>
      </c>
      <c r="R165" s="80" t="str">
        <f t="shared" si="33"/>
        <v/>
      </c>
      <c r="S165" s="81" t="str">
        <f t="shared" si="41"/>
        <v/>
      </c>
      <c r="T165" s="123" t="str">
        <f t="shared" si="42"/>
        <v/>
      </c>
      <c r="U165" s="124" t="str">
        <f t="shared" si="34"/>
        <v/>
      </c>
      <c r="V165" s="95"/>
      <c r="W165" s="15" t="str">
        <f t="shared" si="35"/>
        <v/>
      </c>
      <c r="X165" s="15" t="str">
        <f t="shared" si="36"/>
        <v/>
      </c>
    </row>
    <row r="166" spans="1:24" x14ac:dyDescent="0.25">
      <c r="A166" s="102"/>
      <c r="B166" s="18"/>
      <c r="C166" s="103"/>
      <c r="D166" s="103"/>
      <c r="E166" s="104"/>
      <c r="F166" s="136"/>
      <c r="G166" s="70" t="str">
        <f>IF(ISBLANK(E166),"",VLOOKUP(W166,GroupRateTable!A:C,2,FALSE))</f>
        <v/>
      </c>
      <c r="H166" s="71" t="str">
        <f t="shared" si="37"/>
        <v/>
      </c>
      <c r="I166" s="71" t="str">
        <f t="shared" si="38"/>
        <v/>
      </c>
      <c r="J166" s="71" t="str">
        <f t="shared" si="39"/>
        <v/>
      </c>
      <c r="K166" s="71" t="str">
        <f t="shared" si="29"/>
        <v/>
      </c>
      <c r="L166" s="81" t="str">
        <f t="shared" si="40"/>
        <v/>
      </c>
      <c r="M166" s="79" t="str">
        <f>IF(ISBLANK(E166),"",VLOOKUP(W166,GroupRateTable!A:C,3,FALSE))</f>
        <v/>
      </c>
      <c r="N166" s="80" t="str">
        <f t="shared" si="30"/>
        <v/>
      </c>
      <c r="O166" s="80" t="str">
        <f>IF(ISBLANK(E166),"",(VLOOKUP(X166,GroupRateTable!A:C,3,FALSE)*C166)+((VLOOKUP(X166,GroupRateTable!A:C,3,FALSE)/2*D166)))</f>
        <v/>
      </c>
      <c r="P166" s="81" t="str">
        <f t="shared" si="31"/>
        <v/>
      </c>
      <c r="Q166" s="80" t="str">
        <f t="shared" si="32"/>
        <v/>
      </c>
      <c r="R166" s="80" t="str">
        <f t="shared" si="33"/>
        <v/>
      </c>
      <c r="S166" s="81" t="str">
        <f t="shared" si="41"/>
        <v/>
      </c>
      <c r="T166" s="123" t="str">
        <f t="shared" si="42"/>
        <v/>
      </c>
      <c r="U166" s="124" t="str">
        <f t="shared" si="34"/>
        <v/>
      </c>
      <c r="V166" s="95"/>
      <c r="W166" s="15" t="str">
        <f t="shared" si="35"/>
        <v/>
      </c>
      <c r="X166" s="15" t="str">
        <f t="shared" si="36"/>
        <v/>
      </c>
    </row>
    <row r="167" spans="1:24" x14ac:dyDescent="0.25">
      <c r="A167" s="102"/>
      <c r="B167" s="18"/>
      <c r="C167" s="103"/>
      <c r="D167" s="103"/>
      <c r="E167" s="104"/>
      <c r="F167" s="136"/>
      <c r="G167" s="70" t="str">
        <f>IF(ISBLANK(E167),"",VLOOKUP(W167,GroupRateTable!A:C,2,FALSE))</f>
        <v/>
      </c>
      <c r="H167" s="71" t="str">
        <f t="shared" si="37"/>
        <v/>
      </c>
      <c r="I167" s="71" t="str">
        <f t="shared" si="38"/>
        <v/>
      </c>
      <c r="J167" s="71" t="str">
        <f t="shared" si="39"/>
        <v/>
      </c>
      <c r="K167" s="71" t="str">
        <f t="shared" si="29"/>
        <v/>
      </c>
      <c r="L167" s="81" t="str">
        <f t="shared" si="40"/>
        <v/>
      </c>
      <c r="M167" s="79" t="str">
        <f>IF(ISBLANK(E167),"",VLOOKUP(W167,GroupRateTable!A:C,3,FALSE))</f>
        <v/>
      </c>
      <c r="N167" s="80" t="str">
        <f t="shared" si="30"/>
        <v/>
      </c>
      <c r="O167" s="80" t="str">
        <f>IF(ISBLANK(E167),"",(VLOOKUP(X167,GroupRateTable!A:C,3,FALSE)*C167)+((VLOOKUP(X167,GroupRateTable!A:C,3,FALSE)/2*D167)))</f>
        <v/>
      </c>
      <c r="P167" s="81" t="str">
        <f t="shared" si="31"/>
        <v/>
      </c>
      <c r="Q167" s="80" t="str">
        <f t="shared" si="32"/>
        <v/>
      </c>
      <c r="R167" s="80" t="str">
        <f t="shared" si="33"/>
        <v/>
      </c>
      <c r="S167" s="81" t="str">
        <f t="shared" si="41"/>
        <v/>
      </c>
      <c r="T167" s="123" t="str">
        <f t="shared" si="42"/>
        <v/>
      </c>
      <c r="U167" s="124" t="str">
        <f t="shared" si="34"/>
        <v/>
      </c>
      <c r="V167" s="95"/>
      <c r="W167" s="15" t="str">
        <f t="shared" si="35"/>
        <v/>
      </c>
      <c r="X167" s="15" t="str">
        <f t="shared" si="36"/>
        <v/>
      </c>
    </row>
    <row r="168" spans="1:24" x14ac:dyDescent="0.25">
      <c r="A168" s="102"/>
      <c r="B168" s="18"/>
      <c r="C168" s="103"/>
      <c r="D168" s="103"/>
      <c r="E168" s="104"/>
      <c r="F168" s="136"/>
      <c r="G168" s="70" t="str">
        <f>IF(ISBLANK(E168),"",VLOOKUP(W168,GroupRateTable!A:C,2,FALSE))</f>
        <v/>
      </c>
      <c r="H168" s="71" t="str">
        <f t="shared" si="37"/>
        <v/>
      </c>
      <c r="I168" s="71" t="str">
        <f t="shared" si="38"/>
        <v/>
      </c>
      <c r="J168" s="71" t="str">
        <f t="shared" si="39"/>
        <v/>
      </c>
      <c r="K168" s="71" t="str">
        <f t="shared" si="29"/>
        <v/>
      </c>
      <c r="L168" s="81" t="str">
        <f t="shared" si="40"/>
        <v/>
      </c>
      <c r="M168" s="79" t="str">
        <f>IF(ISBLANK(E168),"",VLOOKUP(W168,GroupRateTable!A:C,3,FALSE))</f>
        <v/>
      </c>
      <c r="N168" s="80" t="str">
        <f t="shared" si="30"/>
        <v/>
      </c>
      <c r="O168" s="80" t="str">
        <f>IF(ISBLANK(E168),"",(VLOOKUP(X168,GroupRateTable!A:C,3,FALSE)*C168)+((VLOOKUP(X168,GroupRateTable!A:C,3,FALSE)/2*D168)))</f>
        <v/>
      </c>
      <c r="P168" s="81" t="str">
        <f t="shared" si="31"/>
        <v/>
      </c>
      <c r="Q168" s="80" t="str">
        <f t="shared" si="32"/>
        <v/>
      </c>
      <c r="R168" s="80" t="str">
        <f t="shared" si="33"/>
        <v/>
      </c>
      <c r="S168" s="81" t="str">
        <f t="shared" si="41"/>
        <v/>
      </c>
      <c r="T168" s="123" t="str">
        <f t="shared" si="42"/>
        <v/>
      </c>
      <c r="U168" s="124" t="str">
        <f t="shared" si="34"/>
        <v/>
      </c>
      <c r="V168" s="95"/>
      <c r="W168" s="15" t="str">
        <f t="shared" si="35"/>
        <v/>
      </c>
      <c r="X168" s="15" t="str">
        <f t="shared" si="36"/>
        <v/>
      </c>
    </row>
    <row r="169" spans="1:24" x14ac:dyDescent="0.25">
      <c r="A169" s="102"/>
      <c r="B169" s="18"/>
      <c r="C169" s="103"/>
      <c r="D169" s="103"/>
      <c r="E169" s="104"/>
      <c r="F169" s="136"/>
      <c r="G169" s="70" t="str">
        <f>IF(ISBLANK(E169),"",VLOOKUP(W169,GroupRateTable!A:C,2,FALSE))</f>
        <v/>
      </c>
      <c r="H169" s="71" t="str">
        <f t="shared" si="37"/>
        <v/>
      </c>
      <c r="I169" s="71" t="str">
        <f t="shared" si="38"/>
        <v/>
      </c>
      <c r="J169" s="71" t="str">
        <f t="shared" si="39"/>
        <v/>
      </c>
      <c r="K169" s="71" t="str">
        <f t="shared" si="29"/>
        <v/>
      </c>
      <c r="L169" s="81" t="str">
        <f t="shared" si="40"/>
        <v/>
      </c>
      <c r="M169" s="79" t="str">
        <f>IF(ISBLANK(E169),"",VLOOKUP(W169,GroupRateTable!A:C,3,FALSE))</f>
        <v/>
      </c>
      <c r="N169" s="80" t="str">
        <f t="shared" si="30"/>
        <v/>
      </c>
      <c r="O169" s="80" t="str">
        <f>IF(ISBLANK(E169),"",(VLOOKUP(X169,GroupRateTable!A:C,3,FALSE)*C169)+((VLOOKUP(X169,GroupRateTable!A:C,3,FALSE)/2*D169)))</f>
        <v/>
      </c>
      <c r="P169" s="81" t="str">
        <f t="shared" si="31"/>
        <v/>
      </c>
      <c r="Q169" s="80" t="str">
        <f t="shared" si="32"/>
        <v/>
      </c>
      <c r="R169" s="80" t="str">
        <f t="shared" si="33"/>
        <v/>
      </c>
      <c r="S169" s="81" t="str">
        <f t="shared" si="41"/>
        <v/>
      </c>
      <c r="T169" s="123" t="str">
        <f t="shared" si="42"/>
        <v/>
      </c>
      <c r="U169" s="124" t="str">
        <f t="shared" si="34"/>
        <v/>
      </c>
      <c r="V169" s="95"/>
      <c r="W169" s="15" t="str">
        <f t="shared" si="35"/>
        <v/>
      </c>
      <c r="X169" s="15" t="str">
        <f t="shared" si="36"/>
        <v/>
      </c>
    </row>
    <row r="170" spans="1:24" x14ac:dyDescent="0.25">
      <c r="A170" s="102"/>
      <c r="B170" s="18"/>
      <c r="C170" s="103"/>
      <c r="D170" s="103"/>
      <c r="E170" s="104"/>
      <c r="F170" s="136"/>
      <c r="G170" s="70" t="str">
        <f>IF(ISBLANK(E170),"",VLOOKUP(W170,GroupRateTable!A:C,2,FALSE))</f>
        <v/>
      </c>
      <c r="H170" s="71" t="str">
        <f t="shared" si="37"/>
        <v/>
      </c>
      <c r="I170" s="71" t="str">
        <f t="shared" si="38"/>
        <v/>
      </c>
      <c r="J170" s="71" t="str">
        <f t="shared" si="39"/>
        <v/>
      </c>
      <c r="K170" s="71" t="str">
        <f t="shared" si="29"/>
        <v/>
      </c>
      <c r="L170" s="81" t="str">
        <f t="shared" si="40"/>
        <v/>
      </c>
      <c r="M170" s="79" t="str">
        <f>IF(ISBLANK(E170),"",VLOOKUP(W170,GroupRateTable!A:C,3,FALSE))</f>
        <v/>
      </c>
      <c r="N170" s="80" t="str">
        <f t="shared" si="30"/>
        <v/>
      </c>
      <c r="O170" s="80" t="str">
        <f>IF(ISBLANK(E170),"",(VLOOKUP(X170,GroupRateTable!A:C,3,FALSE)*C170)+((VLOOKUP(X170,GroupRateTable!A:C,3,FALSE)/2*D170)))</f>
        <v/>
      </c>
      <c r="P170" s="81" t="str">
        <f t="shared" si="31"/>
        <v/>
      </c>
      <c r="Q170" s="80" t="str">
        <f t="shared" si="32"/>
        <v/>
      </c>
      <c r="R170" s="80" t="str">
        <f t="shared" si="33"/>
        <v/>
      </c>
      <c r="S170" s="81" t="str">
        <f t="shared" si="41"/>
        <v/>
      </c>
      <c r="T170" s="123" t="str">
        <f t="shared" si="42"/>
        <v/>
      </c>
      <c r="U170" s="124" t="str">
        <f t="shared" si="34"/>
        <v/>
      </c>
      <c r="V170" s="95"/>
      <c r="W170" s="15" t="str">
        <f t="shared" si="35"/>
        <v/>
      </c>
      <c r="X170" s="15" t="str">
        <f t="shared" si="36"/>
        <v/>
      </c>
    </row>
    <row r="171" spans="1:24" x14ac:dyDescent="0.25">
      <c r="A171" s="102"/>
      <c r="B171" s="18"/>
      <c r="C171" s="103"/>
      <c r="D171" s="103"/>
      <c r="E171" s="104"/>
      <c r="F171" s="136"/>
      <c r="G171" s="70" t="str">
        <f>IF(ISBLANK(E171),"",VLOOKUP(W171,GroupRateTable!A:C,2,FALSE))</f>
        <v/>
      </c>
      <c r="H171" s="71" t="str">
        <f t="shared" si="37"/>
        <v/>
      </c>
      <c r="I171" s="71" t="str">
        <f t="shared" si="38"/>
        <v/>
      </c>
      <c r="J171" s="71" t="str">
        <f t="shared" si="39"/>
        <v/>
      </c>
      <c r="K171" s="71" t="str">
        <f t="shared" si="29"/>
        <v/>
      </c>
      <c r="L171" s="81" t="str">
        <f t="shared" si="40"/>
        <v/>
      </c>
      <c r="M171" s="79" t="str">
        <f>IF(ISBLANK(E171),"",VLOOKUP(W171,GroupRateTable!A:C,3,FALSE))</f>
        <v/>
      </c>
      <c r="N171" s="80" t="str">
        <f t="shared" si="30"/>
        <v/>
      </c>
      <c r="O171" s="80" t="str">
        <f>IF(ISBLANK(E171),"",(VLOOKUP(X171,GroupRateTable!A:C,3,FALSE)*C171)+((VLOOKUP(X171,GroupRateTable!A:C,3,FALSE)/2*D171)))</f>
        <v/>
      </c>
      <c r="P171" s="81" t="str">
        <f t="shared" si="31"/>
        <v/>
      </c>
      <c r="Q171" s="80" t="str">
        <f t="shared" si="32"/>
        <v/>
      </c>
      <c r="R171" s="80" t="str">
        <f t="shared" si="33"/>
        <v/>
      </c>
      <c r="S171" s="81" t="str">
        <f t="shared" si="41"/>
        <v/>
      </c>
      <c r="T171" s="123" t="str">
        <f t="shared" si="42"/>
        <v/>
      </c>
      <c r="U171" s="124" t="str">
        <f t="shared" si="34"/>
        <v/>
      </c>
      <c r="V171" s="95"/>
      <c r="W171" s="15" t="str">
        <f t="shared" si="35"/>
        <v/>
      </c>
      <c r="X171" s="15" t="str">
        <f t="shared" si="36"/>
        <v/>
      </c>
    </row>
    <row r="172" spans="1:24" x14ac:dyDescent="0.25">
      <c r="A172" s="102"/>
      <c r="B172" s="18"/>
      <c r="C172" s="103"/>
      <c r="D172" s="103"/>
      <c r="E172" s="104"/>
      <c r="F172" s="136"/>
      <c r="G172" s="70" t="str">
        <f>IF(ISBLANK(E172),"",VLOOKUP(W172,GroupRateTable!A:C,2,FALSE))</f>
        <v/>
      </c>
      <c r="H172" s="71" t="str">
        <f t="shared" si="37"/>
        <v/>
      </c>
      <c r="I172" s="71" t="str">
        <f t="shared" si="38"/>
        <v/>
      </c>
      <c r="J172" s="71" t="str">
        <f t="shared" si="39"/>
        <v/>
      </c>
      <c r="K172" s="71" t="str">
        <f t="shared" si="29"/>
        <v/>
      </c>
      <c r="L172" s="81" t="str">
        <f t="shared" si="40"/>
        <v/>
      </c>
      <c r="M172" s="79" t="str">
        <f>IF(ISBLANK(E172),"",VLOOKUP(W172,GroupRateTable!A:C,3,FALSE))</f>
        <v/>
      </c>
      <c r="N172" s="80" t="str">
        <f t="shared" si="30"/>
        <v/>
      </c>
      <c r="O172" s="80" t="str">
        <f>IF(ISBLANK(E172),"",(VLOOKUP(X172,GroupRateTable!A:C,3,FALSE)*C172)+((VLOOKUP(X172,GroupRateTable!A:C,3,FALSE)/2*D172)))</f>
        <v/>
      </c>
      <c r="P172" s="81" t="str">
        <f t="shared" si="31"/>
        <v/>
      </c>
      <c r="Q172" s="80" t="str">
        <f t="shared" si="32"/>
        <v/>
      </c>
      <c r="R172" s="80" t="str">
        <f t="shared" si="33"/>
        <v/>
      </c>
      <c r="S172" s="81" t="str">
        <f t="shared" si="41"/>
        <v/>
      </c>
      <c r="T172" s="123" t="str">
        <f t="shared" si="42"/>
        <v/>
      </c>
      <c r="U172" s="124" t="str">
        <f t="shared" si="34"/>
        <v/>
      </c>
      <c r="V172" s="95"/>
      <c r="W172" s="15" t="str">
        <f t="shared" si="35"/>
        <v/>
      </c>
      <c r="X172" s="15" t="str">
        <f t="shared" si="36"/>
        <v/>
      </c>
    </row>
    <row r="173" spans="1:24" x14ac:dyDescent="0.25">
      <c r="A173" s="102"/>
      <c r="B173" s="18"/>
      <c r="C173" s="103"/>
      <c r="D173" s="103"/>
      <c r="E173" s="104"/>
      <c r="F173" s="136"/>
      <c r="G173" s="70" t="str">
        <f>IF(ISBLANK(E173),"",VLOOKUP(W173,GroupRateTable!A:C,2,FALSE))</f>
        <v/>
      </c>
      <c r="H173" s="71" t="str">
        <f t="shared" si="37"/>
        <v/>
      </c>
      <c r="I173" s="71" t="str">
        <f t="shared" si="38"/>
        <v/>
      </c>
      <c r="J173" s="71" t="str">
        <f t="shared" si="39"/>
        <v/>
      </c>
      <c r="K173" s="71" t="str">
        <f t="shared" si="29"/>
        <v/>
      </c>
      <c r="L173" s="81" t="str">
        <f t="shared" si="40"/>
        <v/>
      </c>
      <c r="M173" s="79" t="str">
        <f>IF(ISBLANK(E173),"",VLOOKUP(W173,GroupRateTable!A:C,3,FALSE))</f>
        <v/>
      </c>
      <c r="N173" s="80" t="str">
        <f t="shared" si="30"/>
        <v/>
      </c>
      <c r="O173" s="80" t="str">
        <f>IF(ISBLANK(E173),"",(VLOOKUP(X173,GroupRateTable!A:C,3,FALSE)*C173)+((VLOOKUP(X173,GroupRateTable!A:C,3,FALSE)/2*D173)))</f>
        <v/>
      </c>
      <c r="P173" s="81" t="str">
        <f t="shared" si="31"/>
        <v/>
      </c>
      <c r="Q173" s="80" t="str">
        <f t="shared" si="32"/>
        <v/>
      </c>
      <c r="R173" s="80" t="str">
        <f t="shared" si="33"/>
        <v/>
      </c>
      <c r="S173" s="81" t="str">
        <f t="shared" si="41"/>
        <v/>
      </c>
      <c r="T173" s="123" t="str">
        <f t="shared" si="42"/>
        <v/>
      </c>
      <c r="U173" s="124" t="str">
        <f t="shared" si="34"/>
        <v/>
      </c>
      <c r="V173" s="95"/>
      <c r="W173" s="15" t="str">
        <f t="shared" si="35"/>
        <v/>
      </c>
      <c r="X173" s="15" t="str">
        <f t="shared" si="36"/>
        <v/>
      </c>
    </row>
    <row r="174" spans="1:24" x14ac:dyDescent="0.25">
      <c r="A174" s="102"/>
      <c r="B174" s="18"/>
      <c r="C174" s="103"/>
      <c r="D174" s="103"/>
      <c r="E174" s="104"/>
      <c r="F174" s="136"/>
      <c r="G174" s="70" t="str">
        <f>IF(ISBLANK(E174),"",VLOOKUP(W174,GroupRateTable!A:C,2,FALSE))</f>
        <v/>
      </c>
      <c r="H174" s="71" t="str">
        <f t="shared" si="37"/>
        <v/>
      </c>
      <c r="I174" s="71" t="str">
        <f t="shared" si="38"/>
        <v/>
      </c>
      <c r="J174" s="71" t="str">
        <f t="shared" si="39"/>
        <v/>
      </c>
      <c r="K174" s="71" t="str">
        <f t="shared" si="29"/>
        <v/>
      </c>
      <c r="L174" s="81" t="str">
        <f t="shared" si="40"/>
        <v/>
      </c>
      <c r="M174" s="79" t="str">
        <f>IF(ISBLANK(E174),"",VLOOKUP(W174,GroupRateTable!A:C,3,FALSE))</f>
        <v/>
      </c>
      <c r="N174" s="80" t="str">
        <f t="shared" si="30"/>
        <v/>
      </c>
      <c r="O174" s="80" t="str">
        <f>IF(ISBLANK(E174),"",(VLOOKUP(X174,GroupRateTable!A:C,3,FALSE)*C174)+((VLOOKUP(X174,GroupRateTable!A:C,3,FALSE)/2*D174)))</f>
        <v/>
      </c>
      <c r="P174" s="81" t="str">
        <f t="shared" si="31"/>
        <v/>
      </c>
      <c r="Q174" s="80" t="str">
        <f t="shared" si="32"/>
        <v/>
      </c>
      <c r="R174" s="80" t="str">
        <f t="shared" si="33"/>
        <v/>
      </c>
      <c r="S174" s="81" t="str">
        <f t="shared" si="41"/>
        <v/>
      </c>
      <c r="T174" s="123" t="str">
        <f t="shared" si="42"/>
        <v/>
      </c>
      <c r="U174" s="124" t="str">
        <f t="shared" si="34"/>
        <v/>
      </c>
      <c r="V174" s="95"/>
      <c r="W174" s="15" t="str">
        <f t="shared" si="35"/>
        <v/>
      </c>
      <c r="X174" s="15" t="str">
        <f t="shared" si="36"/>
        <v/>
      </c>
    </row>
    <row r="175" spans="1:24" x14ac:dyDescent="0.25">
      <c r="A175" s="102"/>
      <c r="B175" s="18"/>
      <c r="C175" s="103"/>
      <c r="D175" s="103"/>
      <c r="E175" s="104"/>
      <c r="F175" s="136"/>
      <c r="G175" s="70" t="str">
        <f>IF(ISBLANK(E175),"",VLOOKUP(W175,GroupRateTable!A:C,2,FALSE))</f>
        <v/>
      </c>
      <c r="H175" s="71" t="str">
        <f t="shared" si="37"/>
        <v/>
      </c>
      <c r="I175" s="71" t="str">
        <f t="shared" si="38"/>
        <v/>
      </c>
      <c r="J175" s="71" t="str">
        <f t="shared" si="39"/>
        <v/>
      </c>
      <c r="K175" s="71" t="str">
        <f t="shared" si="29"/>
        <v/>
      </c>
      <c r="L175" s="81" t="str">
        <f t="shared" si="40"/>
        <v/>
      </c>
      <c r="M175" s="79" t="str">
        <f>IF(ISBLANK(E175),"",VLOOKUP(W175,GroupRateTable!A:C,3,FALSE))</f>
        <v/>
      </c>
      <c r="N175" s="80" t="str">
        <f t="shared" si="30"/>
        <v/>
      </c>
      <c r="O175" s="80" t="str">
        <f>IF(ISBLANK(E175),"",(VLOOKUP(X175,GroupRateTable!A:C,3,FALSE)*C175)+((VLOOKUP(X175,GroupRateTable!A:C,3,FALSE)/2*D175)))</f>
        <v/>
      </c>
      <c r="P175" s="81" t="str">
        <f t="shared" si="31"/>
        <v/>
      </c>
      <c r="Q175" s="80" t="str">
        <f t="shared" si="32"/>
        <v/>
      </c>
      <c r="R175" s="80" t="str">
        <f t="shared" si="33"/>
        <v/>
      </c>
      <c r="S175" s="81" t="str">
        <f t="shared" si="41"/>
        <v/>
      </c>
      <c r="T175" s="123" t="str">
        <f t="shared" si="42"/>
        <v/>
      </c>
      <c r="U175" s="124" t="str">
        <f t="shared" si="34"/>
        <v/>
      </c>
      <c r="V175" s="95"/>
      <c r="W175" s="15" t="str">
        <f t="shared" si="35"/>
        <v/>
      </c>
      <c r="X175" s="15" t="str">
        <f t="shared" si="36"/>
        <v/>
      </c>
    </row>
    <row r="176" spans="1:24" x14ac:dyDescent="0.25">
      <c r="A176" s="102"/>
      <c r="B176" s="18"/>
      <c r="C176" s="103"/>
      <c r="D176" s="103"/>
      <c r="E176" s="104"/>
      <c r="F176" s="136"/>
      <c r="G176" s="70" t="str">
        <f>IF(ISBLANK(E176),"",VLOOKUP(W176,GroupRateTable!A:C,2,FALSE))</f>
        <v/>
      </c>
      <c r="H176" s="71" t="str">
        <f t="shared" si="37"/>
        <v/>
      </c>
      <c r="I176" s="71" t="str">
        <f t="shared" si="38"/>
        <v/>
      </c>
      <c r="J176" s="71" t="str">
        <f t="shared" si="39"/>
        <v/>
      </c>
      <c r="K176" s="71" t="str">
        <f t="shared" si="29"/>
        <v/>
      </c>
      <c r="L176" s="81" t="str">
        <f t="shared" si="40"/>
        <v/>
      </c>
      <c r="M176" s="79" t="str">
        <f>IF(ISBLANK(E176),"",VLOOKUP(W176,GroupRateTable!A:C,3,FALSE))</f>
        <v/>
      </c>
      <c r="N176" s="80" t="str">
        <f t="shared" si="30"/>
        <v/>
      </c>
      <c r="O176" s="80" t="str">
        <f>IF(ISBLANK(E176),"",(VLOOKUP(X176,GroupRateTable!A:C,3,FALSE)*C176)+((VLOOKUP(X176,GroupRateTable!A:C,3,FALSE)/2*D176)))</f>
        <v/>
      </c>
      <c r="P176" s="81" t="str">
        <f t="shared" si="31"/>
        <v/>
      </c>
      <c r="Q176" s="80" t="str">
        <f t="shared" si="32"/>
        <v/>
      </c>
      <c r="R176" s="80" t="str">
        <f t="shared" si="33"/>
        <v/>
      </c>
      <c r="S176" s="81" t="str">
        <f t="shared" si="41"/>
        <v/>
      </c>
      <c r="T176" s="123" t="str">
        <f t="shared" si="42"/>
        <v/>
      </c>
      <c r="U176" s="124" t="str">
        <f t="shared" si="34"/>
        <v/>
      </c>
      <c r="V176" s="95"/>
      <c r="W176" s="15" t="str">
        <f t="shared" si="35"/>
        <v/>
      </c>
      <c r="X176" s="15" t="str">
        <f t="shared" si="36"/>
        <v/>
      </c>
    </row>
    <row r="177" spans="1:24" x14ac:dyDescent="0.25">
      <c r="A177" s="102"/>
      <c r="B177" s="18"/>
      <c r="C177" s="103"/>
      <c r="D177" s="103"/>
      <c r="E177" s="104"/>
      <c r="F177" s="136"/>
      <c r="G177" s="70" t="str">
        <f>IF(ISBLANK(E177),"",VLOOKUP(W177,GroupRateTable!A:C,2,FALSE))</f>
        <v/>
      </c>
      <c r="H177" s="71" t="str">
        <f t="shared" si="37"/>
        <v/>
      </c>
      <c r="I177" s="71" t="str">
        <f t="shared" si="38"/>
        <v/>
      </c>
      <c r="J177" s="71" t="str">
        <f t="shared" si="39"/>
        <v/>
      </c>
      <c r="K177" s="71" t="str">
        <f t="shared" si="29"/>
        <v/>
      </c>
      <c r="L177" s="81" t="str">
        <f t="shared" si="40"/>
        <v/>
      </c>
      <c r="M177" s="79" t="str">
        <f>IF(ISBLANK(E177),"",VLOOKUP(W177,GroupRateTable!A:C,3,FALSE))</f>
        <v/>
      </c>
      <c r="N177" s="80" t="str">
        <f t="shared" si="30"/>
        <v/>
      </c>
      <c r="O177" s="80" t="str">
        <f>IF(ISBLANK(E177),"",(VLOOKUP(X177,GroupRateTable!A:C,3,FALSE)*C177)+((VLOOKUP(X177,GroupRateTable!A:C,3,FALSE)/2*D177)))</f>
        <v/>
      </c>
      <c r="P177" s="81" t="str">
        <f t="shared" si="31"/>
        <v/>
      </c>
      <c r="Q177" s="80" t="str">
        <f t="shared" si="32"/>
        <v/>
      </c>
      <c r="R177" s="80" t="str">
        <f t="shared" si="33"/>
        <v/>
      </c>
      <c r="S177" s="81" t="str">
        <f t="shared" si="41"/>
        <v/>
      </c>
      <c r="T177" s="123" t="str">
        <f t="shared" si="42"/>
        <v/>
      </c>
      <c r="U177" s="124" t="str">
        <f t="shared" si="34"/>
        <v/>
      </c>
      <c r="V177" s="95"/>
      <c r="W177" s="15" t="str">
        <f t="shared" si="35"/>
        <v/>
      </c>
      <c r="X177" s="15" t="str">
        <f t="shared" si="36"/>
        <v/>
      </c>
    </row>
    <row r="178" spans="1:24" x14ac:dyDescent="0.25">
      <c r="A178" s="102"/>
      <c r="B178" s="18"/>
      <c r="C178" s="103"/>
      <c r="D178" s="103"/>
      <c r="E178" s="104"/>
      <c r="F178" s="136"/>
      <c r="G178" s="70" t="str">
        <f>IF(ISBLANK(E178),"",VLOOKUP(W178,GroupRateTable!A:C,2,FALSE))</f>
        <v/>
      </c>
      <c r="H178" s="71" t="str">
        <f t="shared" si="37"/>
        <v/>
      </c>
      <c r="I178" s="71" t="str">
        <f t="shared" si="38"/>
        <v/>
      </c>
      <c r="J178" s="71" t="str">
        <f t="shared" si="39"/>
        <v/>
      </c>
      <c r="K178" s="71" t="str">
        <f t="shared" si="29"/>
        <v/>
      </c>
      <c r="L178" s="81" t="str">
        <f t="shared" si="40"/>
        <v/>
      </c>
      <c r="M178" s="79" t="str">
        <f>IF(ISBLANK(E178),"",VLOOKUP(W178,GroupRateTable!A:C,3,FALSE))</f>
        <v/>
      </c>
      <c r="N178" s="80" t="str">
        <f t="shared" si="30"/>
        <v/>
      </c>
      <c r="O178" s="80" t="str">
        <f>IF(ISBLANK(E178),"",(VLOOKUP(X178,GroupRateTable!A:C,3,FALSE)*C178)+((VLOOKUP(X178,GroupRateTable!A:C,3,FALSE)/2*D178)))</f>
        <v/>
      </c>
      <c r="P178" s="81" t="str">
        <f t="shared" si="31"/>
        <v/>
      </c>
      <c r="Q178" s="80" t="str">
        <f t="shared" si="32"/>
        <v/>
      </c>
      <c r="R178" s="80" t="str">
        <f t="shared" si="33"/>
        <v/>
      </c>
      <c r="S178" s="81" t="str">
        <f t="shared" si="41"/>
        <v/>
      </c>
      <c r="T178" s="123" t="str">
        <f t="shared" si="42"/>
        <v/>
      </c>
      <c r="U178" s="124" t="str">
        <f t="shared" si="34"/>
        <v/>
      </c>
      <c r="V178" s="95"/>
      <c r="W178" s="15" t="str">
        <f t="shared" si="35"/>
        <v/>
      </c>
      <c r="X178" s="15" t="str">
        <f t="shared" si="36"/>
        <v/>
      </c>
    </row>
    <row r="179" spans="1:24" x14ac:dyDescent="0.25">
      <c r="A179" s="102"/>
      <c r="B179" s="18"/>
      <c r="C179" s="103"/>
      <c r="D179" s="103"/>
      <c r="E179" s="104"/>
      <c r="F179" s="136"/>
      <c r="G179" s="70" t="str">
        <f>IF(ISBLANK(E179),"",VLOOKUP(W179,GroupRateTable!A:C,2,FALSE))</f>
        <v/>
      </c>
      <c r="H179" s="71" t="str">
        <f t="shared" si="37"/>
        <v/>
      </c>
      <c r="I179" s="71" t="str">
        <f t="shared" si="38"/>
        <v/>
      </c>
      <c r="J179" s="71" t="str">
        <f t="shared" si="39"/>
        <v/>
      </c>
      <c r="K179" s="71" t="str">
        <f t="shared" si="29"/>
        <v/>
      </c>
      <c r="L179" s="81" t="str">
        <f t="shared" si="40"/>
        <v/>
      </c>
      <c r="M179" s="79" t="str">
        <f>IF(ISBLANK(E179),"",VLOOKUP(W179,GroupRateTable!A:C,3,FALSE))</f>
        <v/>
      </c>
      <c r="N179" s="80" t="str">
        <f t="shared" si="30"/>
        <v/>
      </c>
      <c r="O179" s="80" t="str">
        <f>IF(ISBLANK(E179),"",(VLOOKUP(X179,GroupRateTable!A:C,3,FALSE)*C179)+((VLOOKUP(X179,GroupRateTable!A:C,3,FALSE)/2*D179)))</f>
        <v/>
      </c>
      <c r="P179" s="81" t="str">
        <f t="shared" si="31"/>
        <v/>
      </c>
      <c r="Q179" s="80" t="str">
        <f t="shared" si="32"/>
        <v/>
      </c>
      <c r="R179" s="80" t="str">
        <f t="shared" si="33"/>
        <v/>
      </c>
      <c r="S179" s="81" t="str">
        <f t="shared" si="41"/>
        <v/>
      </c>
      <c r="T179" s="123" t="str">
        <f t="shared" si="42"/>
        <v/>
      </c>
      <c r="U179" s="124" t="str">
        <f t="shared" si="34"/>
        <v/>
      </c>
      <c r="V179" s="95"/>
      <c r="W179" s="15" t="str">
        <f t="shared" si="35"/>
        <v/>
      </c>
      <c r="X179" s="15" t="str">
        <f t="shared" si="36"/>
        <v/>
      </c>
    </row>
    <row r="180" spans="1:24" x14ac:dyDescent="0.25">
      <c r="A180" s="102"/>
      <c r="B180" s="18"/>
      <c r="C180" s="103"/>
      <c r="D180" s="103"/>
      <c r="E180" s="104"/>
      <c r="F180" s="136"/>
      <c r="G180" s="70" t="str">
        <f>IF(ISBLANK(E180),"",VLOOKUP(W180,GroupRateTable!A:C,2,FALSE))</f>
        <v/>
      </c>
      <c r="H180" s="71" t="str">
        <f t="shared" si="37"/>
        <v/>
      </c>
      <c r="I180" s="71" t="str">
        <f t="shared" si="38"/>
        <v/>
      </c>
      <c r="J180" s="71" t="str">
        <f t="shared" si="39"/>
        <v/>
      </c>
      <c r="K180" s="71" t="str">
        <f t="shared" si="29"/>
        <v/>
      </c>
      <c r="L180" s="81" t="str">
        <f t="shared" si="40"/>
        <v/>
      </c>
      <c r="M180" s="79" t="str">
        <f>IF(ISBLANK(E180),"",VLOOKUP(W180,GroupRateTable!A:C,3,FALSE))</f>
        <v/>
      </c>
      <c r="N180" s="80" t="str">
        <f t="shared" si="30"/>
        <v/>
      </c>
      <c r="O180" s="80" t="str">
        <f>IF(ISBLANK(E180),"",(VLOOKUP(X180,GroupRateTable!A:C,3,FALSE)*C180)+((VLOOKUP(X180,GroupRateTable!A:C,3,FALSE)/2*D180)))</f>
        <v/>
      </c>
      <c r="P180" s="81" t="str">
        <f t="shared" si="31"/>
        <v/>
      </c>
      <c r="Q180" s="80" t="str">
        <f t="shared" si="32"/>
        <v/>
      </c>
      <c r="R180" s="80" t="str">
        <f t="shared" si="33"/>
        <v/>
      </c>
      <c r="S180" s="81" t="str">
        <f t="shared" si="41"/>
        <v/>
      </c>
      <c r="T180" s="123" t="str">
        <f t="shared" si="42"/>
        <v/>
      </c>
      <c r="U180" s="124" t="str">
        <f t="shared" si="34"/>
        <v/>
      </c>
      <c r="V180" s="95"/>
      <c r="W180" s="15" t="str">
        <f t="shared" si="35"/>
        <v/>
      </c>
      <c r="X180" s="15" t="str">
        <f t="shared" si="36"/>
        <v/>
      </c>
    </row>
    <row r="181" spans="1:24" x14ac:dyDescent="0.25">
      <c r="A181" s="102"/>
      <c r="B181" s="18"/>
      <c r="C181" s="103"/>
      <c r="D181" s="103"/>
      <c r="E181" s="104"/>
      <c r="F181" s="136"/>
      <c r="G181" s="70" t="str">
        <f>IF(ISBLANK(E181),"",VLOOKUP(W181,GroupRateTable!A:C,2,FALSE))</f>
        <v/>
      </c>
      <c r="H181" s="71" t="str">
        <f t="shared" si="37"/>
        <v/>
      </c>
      <c r="I181" s="71" t="str">
        <f t="shared" si="38"/>
        <v/>
      </c>
      <c r="J181" s="71" t="str">
        <f t="shared" si="39"/>
        <v/>
      </c>
      <c r="K181" s="71" t="str">
        <f t="shared" si="29"/>
        <v/>
      </c>
      <c r="L181" s="81" t="str">
        <f t="shared" si="40"/>
        <v/>
      </c>
      <c r="M181" s="79" t="str">
        <f>IF(ISBLANK(E181),"",VLOOKUP(W181,GroupRateTable!A:C,3,FALSE))</f>
        <v/>
      </c>
      <c r="N181" s="80" t="str">
        <f t="shared" si="30"/>
        <v/>
      </c>
      <c r="O181" s="80" t="str">
        <f>IF(ISBLANK(E181),"",(VLOOKUP(X181,GroupRateTable!A:C,3,FALSE)*C181)+((VLOOKUP(X181,GroupRateTable!A:C,3,FALSE)/2*D181)))</f>
        <v/>
      </c>
      <c r="P181" s="81" t="str">
        <f t="shared" si="31"/>
        <v/>
      </c>
      <c r="Q181" s="80" t="str">
        <f t="shared" si="32"/>
        <v/>
      </c>
      <c r="R181" s="80" t="str">
        <f t="shared" si="33"/>
        <v/>
      </c>
      <c r="S181" s="81" t="str">
        <f t="shared" si="41"/>
        <v/>
      </c>
      <c r="T181" s="123" t="str">
        <f t="shared" si="42"/>
        <v/>
      </c>
      <c r="U181" s="124" t="str">
        <f t="shared" si="34"/>
        <v/>
      </c>
      <c r="V181" s="95"/>
      <c r="W181" s="15" t="str">
        <f t="shared" si="35"/>
        <v/>
      </c>
      <c r="X181" s="15" t="str">
        <f t="shared" si="36"/>
        <v/>
      </c>
    </row>
    <row r="182" spans="1:24" x14ac:dyDescent="0.25">
      <c r="A182" s="102"/>
      <c r="B182" s="18"/>
      <c r="C182" s="103"/>
      <c r="D182" s="103"/>
      <c r="E182" s="104"/>
      <c r="F182" s="136"/>
      <c r="G182" s="70" t="str">
        <f>IF(ISBLANK(E182),"",VLOOKUP(W182,GroupRateTable!A:C,2,FALSE))</f>
        <v/>
      </c>
      <c r="H182" s="71" t="str">
        <f t="shared" si="37"/>
        <v/>
      </c>
      <c r="I182" s="71" t="str">
        <f t="shared" si="38"/>
        <v/>
      </c>
      <c r="J182" s="71" t="str">
        <f t="shared" si="39"/>
        <v/>
      </c>
      <c r="K182" s="71" t="str">
        <f t="shared" si="29"/>
        <v/>
      </c>
      <c r="L182" s="81" t="str">
        <f t="shared" si="40"/>
        <v/>
      </c>
      <c r="M182" s="79" t="str">
        <f>IF(ISBLANK(E182),"",VLOOKUP(W182,GroupRateTable!A:C,3,FALSE))</f>
        <v/>
      </c>
      <c r="N182" s="80" t="str">
        <f t="shared" si="30"/>
        <v/>
      </c>
      <c r="O182" s="80" t="str">
        <f>IF(ISBLANK(E182),"",(VLOOKUP(X182,GroupRateTable!A:C,3,FALSE)*C182)+((VLOOKUP(X182,GroupRateTable!A:C,3,FALSE)/2*D182)))</f>
        <v/>
      </c>
      <c r="P182" s="81" t="str">
        <f t="shared" si="31"/>
        <v/>
      </c>
      <c r="Q182" s="80" t="str">
        <f t="shared" si="32"/>
        <v/>
      </c>
      <c r="R182" s="80" t="str">
        <f t="shared" si="33"/>
        <v/>
      </c>
      <c r="S182" s="81" t="str">
        <f t="shared" si="41"/>
        <v/>
      </c>
      <c r="T182" s="123" t="str">
        <f t="shared" si="42"/>
        <v/>
      </c>
      <c r="U182" s="124" t="str">
        <f t="shared" si="34"/>
        <v/>
      </c>
      <c r="V182" s="95"/>
      <c r="W182" s="15" t="str">
        <f t="shared" si="35"/>
        <v/>
      </c>
      <c r="X182" s="15" t="str">
        <f t="shared" si="36"/>
        <v/>
      </c>
    </row>
    <row r="183" spans="1:24" x14ac:dyDescent="0.25">
      <c r="A183" s="102"/>
      <c r="B183" s="18"/>
      <c r="C183" s="103"/>
      <c r="D183" s="103"/>
      <c r="E183" s="104"/>
      <c r="F183" s="136"/>
      <c r="G183" s="70" t="str">
        <f>IF(ISBLANK(E183),"",VLOOKUP(W183,GroupRateTable!A:C,2,FALSE))</f>
        <v/>
      </c>
      <c r="H183" s="71" t="str">
        <f t="shared" si="37"/>
        <v/>
      </c>
      <c r="I183" s="71" t="str">
        <f t="shared" si="38"/>
        <v/>
      </c>
      <c r="J183" s="71" t="str">
        <f t="shared" si="39"/>
        <v/>
      </c>
      <c r="K183" s="71" t="str">
        <f t="shared" si="29"/>
        <v/>
      </c>
      <c r="L183" s="81" t="str">
        <f t="shared" si="40"/>
        <v/>
      </c>
      <c r="M183" s="79" t="str">
        <f>IF(ISBLANK(E183),"",VLOOKUP(W183,GroupRateTable!A:C,3,FALSE))</f>
        <v/>
      </c>
      <c r="N183" s="80" t="str">
        <f t="shared" si="30"/>
        <v/>
      </c>
      <c r="O183" s="80" t="str">
        <f>IF(ISBLANK(E183),"",(VLOOKUP(X183,GroupRateTable!A:C,3,FALSE)*C183)+((VLOOKUP(X183,GroupRateTable!A:C,3,FALSE)/2*D183)))</f>
        <v/>
      </c>
      <c r="P183" s="81" t="str">
        <f t="shared" si="31"/>
        <v/>
      </c>
      <c r="Q183" s="80" t="str">
        <f t="shared" si="32"/>
        <v/>
      </c>
      <c r="R183" s="80" t="str">
        <f t="shared" si="33"/>
        <v/>
      </c>
      <c r="S183" s="81" t="str">
        <f t="shared" si="41"/>
        <v/>
      </c>
      <c r="T183" s="123" t="str">
        <f t="shared" si="42"/>
        <v/>
      </c>
      <c r="U183" s="124" t="str">
        <f t="shared" si="34"/>
        <v/>
      </c>
      <c r="V183" s="95"/>
      <c r="W183" s="15" t="str">
        <f t="shared" si="35"/>
        <v/>
      </c>
      <c r="X183" s="15" t="str">
        <f t="shared" si="36"/>
        <v/>
      </c>
    </row>
    <row r="184" spans="1:24" x14ac:dyDescent="0.25">
      <c r="A184" s="102"/>
      <c r="B184" s="18"/>
      <c r="C184" s="103"/>
      <c r="D184" s="103"/>
      <c r="E184" s="104"/>
      <c r="F184" s="136"/>
      <c r="G184" s="70" t="str">
        <f>IF(ISBLANK(E184),"",VLOOKUP(W184,GroupRateTable!A:C,2,FALSE))</f>
        <v/>
      </c>
      <c r="H184" s="71" t="str">
        <f t="shared" si="37"/>
        <v/>
      </c>
      <c r="I184" s="71" t="str">
        <f t="shared" si="38"/>
        <v/>
      </c>
      <c r="J184" s="71" t="str">
        <f t="shared" si="39"/>
        <v/>
      </c>
      <c r="K184" s="71" t="str">
        <f t="shared" si="29"/>
        <v/>
      </c>
      <c r="L184" s="81" t="str">
        <f t="shared" si="40"/>
        <v/>
      </c>
      <c r="M184" s="79" t="str">
        <f>IF(ISBLANK(E184),"",VLOOKUP(W184,GroupRateTable!A:C,3,FALSE))</f>
        <v/>
      </c>
      <c r="N184" s="80" t="str">
        <f t="shared" si="30"/>
        <v/>
      </c>
      <c r="O184" s="80" t="str">
        <f>IF(ISBLANK(E184),"",(VLOOKUP(X184,GroupRateTable!A:C,3,FALSE)*C184)+((VLOOKUP(X184,GroupRateTable!A:C,3,FALSE)/2*D184)))</f>
        <v/>
      </c>
      <c r="P184" s="81" t="str">
        <f t="shared" si="31"/>
        <v/>
      </c>
      <c r="Q184" s="80" t="str">
        <f t="shared" si="32"/>
        <v/>
      </c>
      <c r="R184" s="80" t="str">
        <f t="shared" si="33"/>
        <v/>
      </c>
      <c r="S184" s="81" t="str">
        <f t="shared" si="41"/>
        <v/>
      </c>
      <c r="T184" s="123" t="str">
        <f t="shared" si="42"/>
        <v/>
      </c>
      <c r="U184" s="124" t="str">
        <f t="shared" si="34"/>
        <v/>
      </c>
      <c r="V184" s="95"/>
      <c r="W184" s="15" t="str">
        <f t="shared" si="35"/>
        <v/>
      </c>
      <c r="X184" s="15" t="str">
        <f t="shared" si="36"/>
        <v/>
      </c>
    </row>
    <row r="185" spans="1:24" x14ac:dyDescent="0.25">
      <c r="A185" s="102"/>
      <c r="B185" s="18"/>
      <c r="C185" s="103"/>
      <c r="D185" s="103"/>
      <c r="E185" s="104"/>
      <c r="F185" s="136"/>
      <c r="G185" s="70" t="str">
        <f>IF(ISBLANK(E185),"",VLOOKUP(W185,GroupRateTable!A:C,2,FALSE))</f>
        <v/>
      </c>
      <c r="H185" s="71" t="str">
        <f t="shared" si="37"/>
        <v/>
      </c>
      <c r="I185" s="71" t="str">
        <f t="shared" si="38"/>
        <v/>
      </c>
      <c r="J185" s="71" t="str">
        <f t="shared" si="39"/>
        <v/>
      </c>
      <c r="K185" s="71" t="str">
        <f t="shared" si="29"/>
        <v/>
      </c>
      <c r="L185" s="81" t="str">
        <f t="shared" si="40"/>
        <v/>
      </c>
      <c r="M185" s="79" t="str">
        <f>IF(ISBLANK(E185),"",VLOOKUP(W185,GroupRateTable!A:C,3,FALSE))</f>
        <v/>
      </c>
      <c r="N185" s="80" t="str">
        <f t="shared" si="30"/>
        <v/>
      </c>
      <c r="O185" s="80" t="str">
        <f>IF(ISBLANK(E185),"",(VLOOKUP(X185,GroupRateTable!A:C,3,FALSE)*C185)+((VLOOKUP(X185,GroupRateTable!A:C,3,FALSE)/2*D185)))</f>
        <v/>
      </c>
      <c r="P185" s="81" t="str">
        <f t="shared" si="31"/>
        <v/>
      </c>
      <c r="Q185" s="80" t="str">
        <f t="shared" si="32"/>
        <v/>
      </c>
      <c r="R185" s="80" t="str">
        <f t="shared" si="33"/>
        <v/>
      </c>
      <c r="S185" s="81" t="str">
        <f t="shared" si="41"/>
        <v/>
      </c>
      <c r="T185" s="123" t="str">
        <f t="shared" si="42"/>
        <v/>
      </c>
      <c r="U185" s="124" t="str">
        <f t="shared" si="34"/>
        <v/>
      </c>
      <c r="V185" s="95"/>
      <c r="W185" s="15" t="str">
        <f t="shared" si="35"/>
        <v/>
      </c>
      <c r="X185" s="15" t="str">
        <f t="shared" si="36"/>
        <v/>
      </c>
    </row>
    <row r="186" spans="1:24" x14ac:dyDescent="0.25">
      <c r="A186" s="102"/>
      <c r="B186" s="18"/>
      <c r="C186" s="103"/>
      <c r="D186" s="103"/>
      <c r="E186" s="104"/>
      <c r="F186" s="136"/>
      <c r="G186" s="70" t="str">
        <f>IF(ISBLANK(E186),"",VLOOKUP(W186,GroupRateTable!A:C,2,FALSE))</f>
        <v/>
      </c>
      <c r="H186" s="71" t="str">
        <f t="shared" si="37"/>
        <v/>
      </c>
      <c r="I186" s="71" t="str">
        <f t="shared" si="38"/>
        <v/>
      </c>
      <c r="J186" s="71" t="str">
        <f t="shared" si="39"/>
        <v/>
      </c>
      <c r="K186" s="71" t="str">
        <f t="shared" si="29"/>
        <v/>
      </c>
      <c r="L186" s="81" t="str">
        <f t="shared" si="40"/>
        <v/>
      </c>
      <c r="M186" s="79" t="str">
        <f>IF(ISBLANK(E186),"",VLOOKUP(W186,GroupRateTable!A:C,3,FALSE))</f>
        <v/>
      </c>
      <c r="N186" s="80" t="str">
        <f t="shared" si="30"/>
        <v/>
      </c>
      <c r="O186" s="80" t="str">
        <f>IF(ISBLANK(E186),"",(VLOOKUP(X186,GroupRateTable!A:C,3,FALSE)*C186)+((VLOOKUP(X186,GroupRateTable!A:C,3,FALSE)/2*D186)))</f>
        <v/>
      </c>
      <c r="P186" s="81" t="str">
        <f t="shared" si="31"/>
        <v/>
      </c>
      <c r="Q186" s="80" t="str">
        <f t="shared" si="32"/>
        <v/>
      </c>
      <c r="R186" s="80" t="str">
        <f t="shared" si="33"/>
        <v/>
      </c>
      <c r="S186" s="81" t="str">
        <f t="shared" si="41"/>
        <v/>
      </c>
      <c r="T186" s="123" t="str">
        <f t="shared" si="42"/>
        <v/>
      </c>
      <c r="U186" s="124" t="str">
        <f t="shared" si="34"/>
        <v/>
      </c>
      <c r="V186" s="95"/>
      <c r="W186" s="15" t="str">
        <f t="shared" si="35"/>
        <v/>
      </c>
      <c r="X186" s="15" t="str">
        <f t="shared" si="36"/>
        <v/>
      </c>
    </row>
    <row r="187" spans="1:24" x14ac:dyDescent="0.25">
      <c r="A187" s="102"/>
      <c r="B187" s="18"/>
      <c r="C187" s="103"/>
      <c r="D187" s="103"/>
      <c r="E187" s="104"/>
      <c r="F187" s="136"/>
      <c r="G187" s="70" t="str">
        <f>IF(ISBLANK(E187),"",VLOOKUP(W187,GroupRateTable!A:C,2,FALSE))</f>
        <v/>
      </c>
      <c r="H187" s="71" t="str">
        <f t="shared" si="37"/>
        <v/>
      </c>
      <c r="I187" s="71" t="str">
        <f t="shared" si="38"/>
        <v/>
      </c>
      <c r="J187" s="71" t="str">
        <f t="shared" si="39"/>
        <v/>
      </c>
      <c r="K187" s="71" t="str">
        <f t="shared" si="29"/>
        <v/>
      </c>
      <c r="L187" s="81" t="str">
        <f t="shared" si="40"/>
        <v/>
      </c>
      <c r="M187" s="79" t="str">
        <f>IF(ISBLANK(E187),"",VLOOKUP(W187,GroupRateTable!A:C,3,FALSE))</f>
        <v/>
      </c>
      <c r="N187" s="80" t="str">
        <f t="shared" si="30"/>
        <v/>
      </c>
      <c r="O187" s="80" t="str">
        <f>IF(ISBLANK(E187),"",(VLOOKUP(X187,GroupRateTable!A:C,3,FALSE)*C187)+((VLOOKUP(X187,GroupRateTable!A:C,3,FALSE)/2*D187)))</f>
        <v/>
      </c>
      <c r="P187" s="81" t="str">
        <f t="shared" si="31"/>
        <v/>
      </c>
      <c r="Q187" s="80" t="str">
        <f t="shared" si="32"/>
        <v/>
      </c>
      <c r="R187" s="80" t="str">
        <f t="shared" si="33"/>
        <v/>
      </c>
      <c r="S187" s="81" t="str">
        <f t="shared" si="41"/>
        <v/>
      </c>
      <c r="T187" s="123" t="str">
        <f t="shared" si="42"/>
        <v/>
      </c>
      <c r="U187" s="124" t="str">
        <f t="shared" si="34"/>
        <v/>
      </c>
      <c r="V187" s="95"/>
      <c r="W187" s="15" t="str">
        <f t="shared" si="35"/>
        <v/>
      </c>
      <c r="X187" s="15" t="str">
        <f t="shared" si="36"/>
        <v/>
      </c>
    </row>
    <row r="188" spans="1:24" x14ac:dyDescent="0.25">
      <c r="A188" s="102"/>
      <c r="B188" s="18"/>
      <c r="C188" s="103"/>
      <c r="D188" s="103"/>
      <c r="E188" s="104"/>
      <c r="F188" s="136"/>
      <c r="G188" s="70" t="str">
        <f>IF(ISBLANK(E188),"",VLOOKUP(W188,GroupRateTable!A:C,2,FALSE))</f>
        <v/>
      </c>
      <c r="H188" s="71" t="str">
        <f t="shared" si="37"/>
        <v/>
      </c>
      <c r="I188" s="71" t="str">
        <f t="shared" si="38"/>
        <v/>
      </c>
      <c r="J188" s="71" t="str">
        <f t="shared" si="39"/>
        <v/>
      </c>
      <c r="K188" s="71" t="str">
        <f t="shared" si="29"/>
        <v/>
      </c>
      <c r="L188" s="81" t="str">
        <f t="shared" si="40"/>
        <v/>
      </c>
      <c r="M188" s="79" t="str">
        <f>IF(ISBLANK(E188),"",VLOOKUP(W188,GroupRateTable!A:C,3,FALSE))</f>
        <v/>
      </c>
      <c r="N188" s="80" t="str">
        <f t="shared" si="30"/>
        <v/>
      </c>
      <c r="O188" s="80" t="str">
        <f>IF(ISBLANK(E188),"",(VLOOKUP(X188,GroupRateTable!A:C,3,FALSE)*C188)+((VLOOKUP(X188,GroupRateTable!A:C,3,FALSE)/2*D188)))</f>
        <v/>
      </c>
      <c r="P188" s="81" t="str">
        <f t="shared" si="31"/>
        <v/>
      </c>
      <c r="Q188" s="80" t="str">
        <f t="shared" si="32"/>
        <v/>
      </c>
      <c r="R188" s="80" t="str">
        <f t="shared" si="33"/>
        <v/>
      </c>
      <c r="S188" s="81" t="str">
        <f t="shared" si="41"/>
        <v/>
      </c>
      <c r="T188" s="123" t="str">
        <f t="shared" si="42"/>
        <v/>
      </c>
      <c r="U188" s="124" t="str">
        <f t="shared" si="34"/>
        <v/>
      </c>
      <c r="V188" s="95"/>
      <c r="W188" s="15" t="str">
        <f t="shared" si="35"/>
        <v/>
      </c>
      <c r="X188" s="15" t="str">
        <f t="shared" si="36"/>
        <v/>
      </c>
    </row>
    <row r="189" spans="1:24" x14ac:dyDescent="0.25">
      <c r="A189" s="102"/>
      <c r="B189" s="18"/>
      <c r="C189" s="103"/>
      <c r="D189" s="103"/>
      <c r="E189" s="104"/>
      <c r="F189" s="136"/>
      <c r="G189" s="70" t="str">
        <f>IF(ISBLANK(E189),"",VLOOKUP(W189,GroupRateTable!A:C,2,FALSE))</f>
        <v/>
      </c>
      <c r="H189" s="71" t="str">
        <f t="shared" si="37"/>
        <v/>
      </c>
      <c r="I189" s="71" t="str">
        <f t="shared" si="38"/>
        <v/>
      </c>
      <c r="J189" s="71" t="str">
        <f t="shared" si="39"/>
        <v/>
      </c>
      <c r="K189" s="71" t="str">
        <f t="shared" ref="K189:K252" si="43">IF(ISBLANK(E189),"",(I189+J189))</f>
        <v/>
      </c>
      <c r="L189" s="81" t="str">
        <f t="shared" si="40"/>
        <v/>
      </c>
      <c r="M189" s="79" t="str">
        <f>IF(ISBLANK(E189),"",VLOOKUP(W189,GroupRateTable!A:C,3,FALSE))</f>
        <v/>
      </c>
      <c r="N189" s="80" t="str">
        <f t="shared" si="30"/>
        <v/>
      </c>
      <c r="O189" s="80" t="str">
        <f>IF(ISBLANK(E189),"",(VLOOKUP(X189,GroupRateTable!A:C,3,FALSE)*C189)+((VLOOKUP(X189,GroupRateTable!A:C,3,FALSE)/2*D189)))</f>
        <v/>
      </c>
      <c r="P189" s="81" t="str">
        <f t="shared" si="31"/>
        <v/>
      </c>
      <c r="Q189" s="80" t="str">
        <f t="shared" si="32"/>
        <v/>
      </c>
      <c r="R189" s="80" t="str">
        <f t="shared" si="33"/>
        <v/>
      </c>
      <c r="S189" s="81" t="str">
        <f t="shared" si="41"/>
        <v/>
      </c>
      <c r="T189" s="123" t="str">
        <f t="shared" si="42"/>
        <v/>
      </c>
      <c r="U189" s="124" t="str">
        <f t="shared" si="34"/>
        <v/>
      </c>
      <c r="V189" s="95"/>
      <c r="W189" s="15" t="str">
        <f t="shared" si="35"/>
        <v/>
      </c>
      <c r="X189" s="15" t="str">
        <f t="shared" si="36"/>
        <v/>
      </c>
    </row>
    <row r="190" spans="1:24" x14ac:dyDescent="0.25">
      <c r="A190" s="102"/>
      <c r="B190" s="18"/>
      <c r="C190" s="103"/>
      <c r="D190" s="103"/>
      <c r="E190" s="104"/>
      <c r="F190" s="136"/>
      <c r="G190" s="70" t="str">
        <f>IF(ISBLANK(E190),"",VLOOKUP(W190,GroupRateTable!A:C,2,FALSE))</f>
        <v/>
      </c>
      <c r="H190" s="71" t="str">
        <f t="shared" si="37"/>
        <v/>
      </c>
      <c r="I190" s="71" t="str">
        <f t="shared" si="38"/>
        <v/>
      </c>
      <c r="J190" s="71" t="str">
        <f t="shared" si="39"/>
        <v/>
      </c>
      <c r="K190" s="71" t="str">
        <f t="shared" si="43"/>
        <v/>
      </c>
      <c r="L190" s="81" t="str">
        <f t="shared" si="40"/>
        <v/>
      </c>
      <c r="M190" s="79" t="str">
        <f>IF(ISBLANK(E190),"",VLOOKUP(W190,GroupRateTable!A:C,3,FALSE))</f>
        <v/>
      </c>
      <c r="N190" s="80" t="str">
        <f t="shared" si="30"/>
        <v/>
      </c>
      <c r="O190" s="80" t="str">
        <f>IF(ISBLANK(E190),"",(VLOOKUP(X190,GroupRateTable!A:C,3,FALSE)*C190)+((VLOOKUP(X190,GroupRateTable!A:C,3,FALSE)/2*D190)))</f>
        <v/>
      </c>
      <c r="P190" s="81" t="str">
        <f t="shared" si="31"/>
        <v/>
      </c>
      <c r="Q190" s="80" t="str">
        <f t="shared" si="32"/>
        <v/>
      </c>
      <c r="R190" s="80" t="str">
        <f t="shared" si="33"/>
        <v/>
      </c>
      <c r="S190" s="81" t="str">
        <f t="shared" si="41"/>
        <v/>
      </c>
      <c r="T190" s="123" t="str">
        <f t="shared" si="42"/>
        <v/>
      </c>
      <c r="U190" s="124" t="str">
        <f t="shared" si="34"/>
        <v/>
      </c>
      <c r="V190" s="95"/>
      <c r="W190" s="15" t="str">
        <f t="shared" si="35"/>
        <v/>
      </c>
      <c r="X190" s="15" t="str">
        <f t="shared" si="36"/>
        <v/>
      </c>
    </row>
    <row r="191" spans="1:24" x14ac:dyDescent="0.25">
      <c r="A191" s="102"/>
      <c r="B191" s="18"/>
      <c r="C191" s="103"/>
      <c r="D191" s="103"/>
      <c r="E191" s="104"/>
      <c r="F191" s="136"/>
      <c r="G191" s="70" t="str">
        <f>IF(ISBLANK(E191),"",VLOOKUP(W191,GroupRateTable!A:C,2,FALSE))</f>
        <v/>
      </c>
      <c r="H191" s="71" t="str">
        <f t="shared" si="37"/>
        <v/>
      </c>
      <c r="I191" s="71" t="str">
        <f t="shared" si="38"/>
        <v/>
      </c>
      <c r="J191" s="71" t="str">
        <f t="shared" si="39"/>
        <v/>
      </c>
      <c r="K191" s="71" t="str">
        <f t="shared" si="43"/>
        <v/>
      </c>
      <c r="L191" s="81" t="str">
        <f t="shared" si="40"/>
        <v/>
      </c>
      <c r="M191" s="79" t="str">
        <f>IF(ISBLANK(E191),"",VLOOKUP(W191,GroupRateTable!A:C,3,FALSE))</f>
        <v/>
      </c>
      <c r="N191" s="80" t="str">
        <f t="shared" si="30"/>
        <v/>
      </c>
      <c r="O191" s="80" t="str">
        <f>IF(ISBLANK(E191),"",(VLOOKUP(X191,GroupRateTable!A:C,3,FALSE)*C191)+((VLOOKUP(X191,GroupRateTable!A:C,3,FALSE)/2*D191)))</f>
        <v/>
      </c>
      <c r="P191" s="81" t="str">
        <f t="shared" si="31"/>
        <v/>
      </c>
      <c r="Q191" s="80" t="str">
        <f t="shared" si="32"/>
        <v/>
      </c>
      <c r="R191" s="80" t="str">
        <f t="shared" si="33"/>
        <v/>
      </c>
      <c r="S191" s="81" t="str">
        <f t="shared" si="41"/>
        <v/>
      </c>
      <c r="T191" s="123" t="str">
        <f t="shared" si="42"/>
        <v/>
      </c>
      <c r="U191" s="124" t="str">
        <f t="shared" si="34"/>
        <v/>
      </c>
      <c r="V191" s="95"/>
      <c r="W191" s="15" t="str">
        <f t="shared" si="35"/>
        <v/>
      </c>
      <c r="X191" s="15" t="str">
        <f t="shared" si="36"/>
        <v/>
      </c>
    </row>
    <row r="192" spans="1:24" x14ac:dyDescent="0.25">
      <c r="A192" s="102"/>
      <c r="B192" s="18"/>
      <c r="C192" s="103"/>
      <c r="D192" s="103"/>
      <c r="E192" s="104"/>
      <c r="F192" s="136"/>
      <c r="G192" s="70" t="str">
        <f>IF(ISBLANK(E192),"",VLOOKUP(W192,GroupRateTable!A:C,2,FALSE))</f>
        <v/>
      </c>
      <c r="H192" s="71" t="str">
        <f t="shared" si="37"/>
        <v/>
      </c>
      <c r="I192" s="71" t="str">
        <f t="shared" si="38"/>
        <v/>
      </c>
      <c r="J192" s="71" t="str">
        <f t="shared" si="39"/>
        <v/>
      </c>
      <c r="K192" s="71" t="str">
        <f t="shared" si="43"/>
        <v/>
      </c>
      <c r="L192" s="81" t="str">
        <f t="shared" si="40"/>
        <v/>
      </c>
      <c r="M192" s="79" t="str">
        <f>IF(ISBLANK(E192),"",VLOOKUP(W192,GroupRateTable!A:C,3,FALSE))</f>
        <v/>
      </c>
      <c r="N192" s="80" t="str">
        <f t="shared" si="30"/>
        <v/>
      </c>
      <c r="O192" s="80" t="str">
        <f>IF(ISBLANK(E192),"",(VLOOKUP(X192,GroupRateTable!A:C,3,FALSE)*C192)+((VLOOKUP(X192,GroupRateTable!A:C,3,FALSE)/2*D192)))</f>
        <v/>
      </c>
      <c r="P192" s="81" t="str">
        <f t="shared" si="31"/>
        <v/>
      </c>
      <c r="Q192" s="80" t="str">
        <f t="shared" si="32"/>
        <v/>
      </c>
      <c r="R192" s="80" t="str">
        <f t="shared" si="33"/>
        <v/>
      </c>
      <c r="S192" s="81" t="str">
        <f t="shared" si="41"/>
        <v/>
      </c>
      <c r="T192" s="123" t="str">
        <f t="shared" si="42"/>
        <v/>
      </c>
      <c r="U192" s="124" t="str">
        <f t="shared" si="34"/>
        <v/>
      </c>
      <c r="V192" s="95"/>
      <c r="W192" s="15" t="str">
        <f t="shared" si="35"/>
        <v/>
      </c>
      <c r="X192" s="15" t="str">
        <f t="shared" si="36"/>
        <v/>
      </c>
    </row>
    <row r="193" spans="1:24" x14ac:dyDescent="0.25">
      <c r="A193" s="102"/>
      <c r="B193" s="18"/>
      <c r="C193" s="103"/>
      <c r="D193" s="103"/>
      <c r="E193" s="104"/>
      <c r="F193" s="136"/>
      <c r="G193" s="70" t="str">
        <f>IF(ISBLANK(E193),"",VLOOKUP(W193,GroupRateTable!A:C,2,FALSE))</f>
        <v/>
      </c>
      <c r="H193" s="71" t="str">
        <f t="shared" si="37"/>
        <v/>
      </c>
      <c r="I193" s="71" t="str">
        <f t="shared" si="38"/>
        <v/>
      </c>
      <c r="J193" s="71" t="str">
        <f t="shared" si="39"/>
        <v/>
      </c>
      <c r="K193" s="71" t="str">
        <f t="shared" si="43"/>
        <v/>
      </c>
      <c r="L193" s="81" t="str">
        <f t="shared" si="40"/>
        <v/>
      </c>
      <c r="M193" s="79" t="str">
        <f>IF(ISBLANK(E193),"",VLOOKUP(W193,GroupRateTable!A:C,3,FALSE))</f>
        <v/>
      </c>
      <c r="N193" s="80" t="str">
        <f t="shared" si="30"/>
        <v/>
      </c>
      <c r="O193" s="80" t="str">
        <f>IF(ISBLANK(E193),"",(VLOOKUP(X193,GroupRateTable!A:C,3,FALSE)*C193)+((VLOOKUP(X193,GroupRateTable!A:C,3,FALSE)/2*D193)))</f>
        <v/>
      </c>
      <c r="P193" s="81" t="str">
        <f t="shared" si="31"/>
        <v/>
      </c>
      <c r="Q193" s="80" t="str">
        <f t="shared" si="32"/>
        <v/>
      </c>
      <c r="R193" s="80" t="str">
        <f t="shared" si="33"/>
        <v/>
      </c>
      <c r="S193" s="81" t="str">
        <f t="shared" si="41"/>
        <v/>
      </c>
      <c r="T193" s="123" t="str">
        <f t="shared" si="42"/>
        <v/>
      </c>
      <c r="U193" s="124" t="str">
        <f t="shared" si="34"/>
        <v/>
      </c>
      <c r="V193" s="95"/>
      <c r="W193" s="15" t="str">
        <f t="shared" si="35"/>
        <v/>
      </c>
      <c r="X193" s="15" t="str">
        <f t="shared" si="36"/>
        <v/>
      </c>
    </row>
    <row r="194" spans="1:24" x14ac:dyDescent="0.25">
      <c r="A194" s="102"/>
      <c r="B194" s="18"/>
      <c r="C194" s="103"/>
      <c r="D194" s="103"/>
      <c r="E194" s="104"/>
      <c r="F194" s="136"/>
      <c r="G194" s="70" t="str">
        <f>IF(ISBLANK(E194),"",VLOOKUP(W194,GroupRateTable!A:C,2,FALSE))</f>
        <v/>
      </c>
      <c r="H194" s="71" t="str">
        <f t="shared" si="37"/>
        <v/>
      </c>
      <c r="I194" s="71" t="str">
        <f t="shared" si="38"/>
        <v/>
      </c>
      <c r="J194" s="71" t="str">
        <f t="shared" si="39"/>
        <v/>
      </c>
      <c r="K194" s="71" t="str">
        <f t="shared" si="43"/>
        <v/>
      </c>
      <c r="L194" s="81" t="str">
        <f t="shared" si="40"/>
        <v/>
      </c>
      <c r="M194" s="79" t="str">
        <f>IF(ISBLANK(E194),"",VLOOKUP(W194,GroupRateTable!A:C,3,FALSE))</f>
        <v/>
      </c>
      <c r="N194" s="80" t="str">
        <f t="shared" si="30"/>
        <v/>
      </c>
      <c r="O194" s="80" t="str">
        <f>IF(ISBLANK(E194),"",(VLOOKUP(X194,GroupRateTable!A:C,3,FALSE)*C194)+((VLOOKUP(X194,GroupRateTable!A:C,3,FALSE)/2*D194)))</f>
        <v/>
      </c>
      <c r="P194" s="81" t="str">
        <f t="shared" si="31"/>
        <v/>
      </c>
      <c r="Q194" s="80" t="str">
        <f t="shared" si="32"/>
        <v/>
      </c>
      <c r="R194" s="80" t="str">
        <f t="shared" si="33"/>
        <v/>
      </c>
      <c r="S194" s="81" t="str">
        <f t="shared" si="41"/>
        <v/>
      </c>
      <c r="T194" s="123" t="str">
        <f t="shared" si="42"/>
        <v/>
      </c>
      <c r="U194" s="124" t="str">
        <f t="shared" si="34"/>
        <v/>
      </c>
      <c r="V194" s="95"/>
      <c r="W194" s="15" t="str">
        <f t="shared" si="35"/>
        <v/>
      </c>
      <c r="X194" s="15" t="str">
        <f t="shared" si="36"/>
        <v/>
      </c>
    </row>
    <row r="195" spans="1:24" x14ac:dyDescent="0.25">
      <c r="A195" s="102"/>
      <c r="B195" s="18"/>
      <c r="C195" s="103"/>
      <c r="D195" s="103"/>
      <c r="E195" s="104"/>
      <c r="F195" s="136"/>
      <c r="G195" s="70" t="str">
        <f>IF(ISBLANK(E195),"",VLOOKUP(W195,GroupRateTable!A:C,2,FALSE))</f>
        <v/>
      </c>
      <c r="H195" s="71" t="str">
        <f t="shared" si="37"/>
        <v/>
      </c>
      <c r="I195" s="71" t="str">
        <f t="shared" si="38"/>
        <v/>
      </c>
      <c r="J195" s="71" t="str">
        <f t="shared" si="39"/>
        <v/>
      </c>
      <c r="K195" s="71" t="str">
        <f t="shared" si="43"/>
        <v/>
      </c>
      <c r="L195" s="81" t="str">
        <f t="shared" si="40"/>
        <v/>
      </c>
      <c r="M195" s="79" t="str">
        <f>IF(ISBLANK(E195),"",VLOOKUP(W195,GroupRateTable!A:C,3,FALSE))</f>
        <v/>
      </c>
      <c r="N195" s="80" t="str">
        <f t="shared" si="30"/>
        <v/>
      </c>
      <c r="O195" s="80" t="str">
        <f>IF(ISBLANK(E195),"",(VLOOKUP(X195,GroupRateTable!A:C,3,FALSE)*C195)+((VLOOKUP(X195,GroupRateTable!A:C,3,FALSE)/2*D195)))</f>
        <v/>
      </c>
      <c r="P195" s="81" t="str">
        <f t="shared" si="31"/>
        <v/>
      </c>
      <c r="Q195" s="80" t="str">
        <f t="shared" si="32"/>
        <v/>
      </c>
      <c r="R195" s="80" t="str">
        <f t="shared" si="33"/>
        <v/>
      </c>
      <c r="S195" s="81" t="str">
        <f t="shared" si="41"/>
        <v/>
      </c>
      <c r="T195" s="123" t="str">
        <f t="shared" si="42"/>
        <v/>
      </c>
      <c r="U195" s="124" t="str">
        <f t="shared" si="34"/>
        <v/>
      </c>
      <c r="V195" s="95"/>
      <c r="W195" s="15" t="str">
        <f t="shared" si="35"/>
        <v/>
      </c>
      <c r="X195" s="15" t="str">
        <f t="shared" si="36"/>
        <v/>
      </c>
    </row>
    <row r="196" spans="1:24" x14ac:dyDescent="0.25">
      <c r="A196" s="102"/>
      <c r="B196" s="18"/>
      <c r="C196" s="103"/>
      <c r="D196" s="103"/>
      <c r="E196" s="104"/>
      <c r="F196" s="136"/>
      <c r="G196" s="70" t="str">
        <f>IF(ISBLANK(E196),"",VLOOKUP(W196,GroupRateTable!A:C,2,FALSE))</f>
        <v/>
      </c>
      <c r="H196" s="71" t="str">
        <f t="shared" si="37"/>
        <v/>
      </c>
      <c r="I196" s="71" t="str">
        <f t="shared" si="38"/>
        <v/>
      </c>
      <c r="J196" s="71" t="str">
        <f t="shared" si="39"/>
        <v/>
      </c>
      <c r="K196" s="71" t="str">
        <f t="shared" si="43"/>
        <v/>
      </c>
      <c r="L196" s="81" t="str">
        <f t="shared" si="40"/>
        <v/>
      </c>
      <c r="M196" s="79" t="str">
        <f>IF(ISBLANK(E196),"",VLOOKUP(W196,GroupRateTable!A:C,3,FALSE))</f>
        <v/>
      </c>
      <c r="N196" s="80" t="str">
        <f t="shared" si="30"/>
        <v/>
      </c>
      <c r="O196" s="80" t="str">
        <f>IF(ISBLANK(E196),"",(VLOOKUP(X196,GroupRateTable!A:C,3,FALSE)*C196)+((VLOOKUP(X196,GroupRateTable!A:C,3,FALSE)/2*D196)))</f>
        <v/>
      </c>
      <c r="P196" s="81" t="str">
        <f t="shared" si="31"/>
        <v/>
      </c>
      <c r="Q196" s="80" t="str">
        <f t="shared" si="32"/>
        <v/>
      </c>
      <c r="R196" s="80" t="str">
        <f t="shared" si="33"/>
        <v/>
      </c>
      <c r="S196" s="81" t="str">
        <f t="shared" si="41"/>
        <v/>
      </c>
      <c r="T196" s="123" t="str">
        <f t="shared" si="42"/>
        <v/>
      </c>
      <c r="U196" s="124" t="str">
        <f t="shared" si="34"/>
        <v/>
      </c>
      <c r="V196" s="95"/>
      <c r="W196" s="15" t="str">
        <f t="shared" si="35"/>
        <v/>
      </c>
      <c r="X196" s="15" t="str">
        <f t="shared" si="36"/>
        <v/>
      </c>
    </row>
    <row r="197" spans="1:24" x14ac:dyDescent="0.25">
      <c r="A197" s="102"/>
      <c r="B197" s="18"/>
      <c r="C197" s="103"/>
      <c r="D197" s="103"/>
      <c r="E197" s="104"/>
      <c r="F197" s="136"/>
      <c r="G197" s="70" t="str">
        <f>IF(ISBLANK(E197),"",VLOOKUP(W197,GroupRateTable!A:C,2,FALSE))</f>
        <v/>
      </c>
      <c r="H197" s="71" t="str">
        <f t="shared" si="37"/>
        <v/>
      </c>
      <c r="I197" s="71" t="str">
        <f t="shared" si="38"/>
        <v/>
      </c>
      <c r="J197" s="71" t="str">
        <f t="shared" si="39"/>
        <v/>
      </c>
      <c r="K197" s="71" t="str">
        <f t="shared" si="43"/>
        <v/>
      </c>
      <c r="L197" s="81" t="str">
        <f t="shared" si="40"/>
        <v/>
      </c>
      <c r="M197" s="79" t="str">
        <f>IF(ISBLANK(E197),"",VLOOKUP(W197,GroupRateTable!A:C,3,FALSE))</f>
        <v/>
      </c>
      <c r="N197" s="80" t="str">
        <f t="shared" si="30"/>
        <v/>
      </c>
      <c r="O197" s="80" t="str">
        <f>IF(ISBLANK(E197),"",(VLOOKUP(X197,GroupRateTable!A:C,3,FALSE)*C197)+((VLOOKUP(X197,GroupRateTable!A:C,3,FALSE)/2*D197)))</f>
        <v/>
      </c>
      <c r="P197" s="81" t="str">
        <f t="shared" si="31"/>
        <v/>
      </c>
      <c r="Q197" s="80" t="str">
        <f t="shared" si="32"/>
        <v/>
      </c>
      <c r="R197" s="80" t="str">
        <f t="shared" si="33"/>
        <v/>
      </c>
      <c r="S197" s="81" t="str">
        <f t="shared" si="41"/>
        <v/>
      </c>
      <c r="T197" s="123" t="str">
        <f t="shared" si="42"/>
        <v/>
      </c>
      <c r="U197" s="124" t="str">
        <f t="shared" si="34"/>
        <v/>
      </c>
      <c r="V197" s="95"/>
      <c r="W197" s="15" t="str">
        <f t="shared" si="35"/>
        <v/>
      </c>
      <c r="X197" s="15" t="str">
        <f t="shared" si="36"/>
        <v/>
      </c>
    </row>
    <row r="198" spans="1:24" x14ac:dyDescent="0.25">
      <c r="A198" s="102"/>
      <c r="B198" s="18"/>
      <c r="C198" s="103"/>
      <c r="D198" s="103"/>
      <c r="E198" s="104"/>
      <c r="F198" s="136"/>
      <c r="G198" s="70" t="str">
        <f>IF(ISBLANK(E198),"",VLOOKUP(W198,GroupRateTable!A:C,2,FALSE))</f>
        <v/>
      </c>
      <c r="H198" s="71" t="str">
        <f t="shared" si="37"/>
        <v/>
      </c>
      <c r="I198" s="71" t="str">
        <f t="shared" si="38"/>
        <v/>
      </c>
      <c r="J198" s="71" t="str">
        <f t="shared" si="39"/>
        <v/>
      </c>
      <c r="K198" s="71" t="str">
        <f t="shared" si="43"/>
        <v/>
      </c>
      <c r="L198" s="81" t="str">
        <f t="shared" si="40"/>
        <v/>
      </c>
      <c r="M198" s="79" t="str">
        <f>IF(ISBLANK(E198),"",VLOOKUP(W198,GroupRateTable!A:C,3,FALSE))</f>
        <v/>
      </c>
      <c r="N198" s="80" t="str">
        <f t="shared" si="30"/>
        <v/>
      </c>
      <c r="O198" s="80" t="str">
        <f>IF(ISBLANK(E198),"",(VLOOKUP(X198,GroupRateTable!A:C,3,FALSE)*C198)+((VLOOKUP(X198,GroupRateTable!A:C,3,FALSE)/2*D198)))</f>
        <v/>
      </c>
      <c r="P198" s="81" t="str">
        <f t="shared" si="31"/>
        <v/>
      </c>
      <c r="Q198" s="80" t="str">
        <f t="shared" si="32"/>
        <v/>
      </c>
      <c r="R198" s="80" t="str">
        <f t="shared" si="33"/>
        <v/>
      </c>
      <c r="S198" s="81" t="str">
        <f t="shared" si="41"/>
        <v/>
      </c>
      <c r="T198" s="123" t="str">
        <f t="shared" si="42"/>
        <v/>
      </c>
      <c r="U198" s="124" t="str">
        <f t="shared" si="34"/>
        <v/>
      </c>
      <c r="V198" s="95"/>
      <c r="W198" s="15" t="str">
        <f t="shared" si="35"/>
        <v/>
      </c>
      <c r="X198" s="15" t="str">
        <f t="shared" si="36"/>
        <v/>
      </c>
    </row>
    <row r="199" spans="1:24" x14ac:dyDescent="0.25">
      <c r="A199" s="102"/>
      <c r="B199" s="18"/>
      <c r="C199" s="103"/>
      <c r="D199" s="103"/>
      <c r="E199" s="104"/>
      <c r="F199" s="136"/>
      <c r="G199" s="70" t="str">
        <f>IF(ISBLANK(E199),"",VLOOKUP(W199,GroupRateTable!A:C,2,FALSE))</f>
        <v/>
      </c>
      <c r="H199" s="71" t="str">
        <f t="shared" si="37"/>
        <v/>
      </c>
      <c r="I199" s="71" t="str">
        <f t="shared" si="38"/>
        <v/>
      </c>
      <c r="J199" s="71" t="str">
        <f t="shared" si="39"/>
        <v/>
      </c>
      <c r="K199" s="71" t="str">
        <f t="shared" si="43"/>
        <v/>
      </c>
      <c r="L199" s="81" t="str">
        <f t="shared" si="40"/>
        <v/>
      </c>
      <c r="M199" s="79" t="str">
        <f>IF(ISBLANK(E199),"",VLOOKUP(W199,GroupRateTable!A:C,3,FALSE))</f>
        <v/>
      </c>
      <c r="N199" s="80" t="str">
        <f t="shared" si="30"/>
        <v/>
      </c>
      <c r="O199" s="80" t="str">
        <f>IF(ISBLANK(E199),"",(VLOOKUP(X199,GroupRateTable!A:C,3,FALSE)*C199)+((VLOOKUP(X199,GroupRateTable!A:C,3,FALSE)/2*D199)))</f>
        <v/>
      </c>
      <c r="P199" s="81" t="str">
        <f t="shared" si="31"/>
        <v/>
      </c>
      <c r="Q199" s="80" t="str">
        <f t="shared" si="32"/>
        <v/>
      </c>
      <c r="R199" s="80" t="str">
        <f t="shared" si="33"/>
        <v/>
      </c>
      <c r="S199" s="81" t="str">
        <f t="shared" si="41"/>
        <v/>
      </c>
      <c r="T199" s="123" t="str">
        <f t="shared" si="42"/>
        <v/>
      </c>
      <c r="U199" s="124" t="str">
        <f t="shared" si="34"/>
        <v/>
      </c>
      <c r="V199" s="95"/>
      <c r="W199" s="15" t="str">
        <f t="shared" si="35"/>
        <v/>
      </c>
      <c r="X199" s="15" t="str">
        <f t="shared" si="36"/>
        <v/>
      </c>
    </row>
    <row r="200" spans="1:24" x14ac:dyDescent="0.25">
      <c r="A200" s="102"/>
      <c r="B200" s="18"/>
      <c r="C200" s="103"/>
      <c r="D200" s="103"/>
      <c r="E200" s="104"/>
      <c r="F200" s="136"/>
      <c r="G200" s="70" t="str">
        <f>IF(ISBLANK(E200),"",VLOOKUP(W200,GroupRateTable!A:C,2,FALSE))</f>
        <v/>
      </c>
      <c r="H200" s="71" t="str">
        <f t="shared" si="37"/>
        <v/>
      </c>
      <c r="I200" s="71" t="str">
        <f t="shared" si="38"/>
        <v/>
      </c>
      <c r="J200" s="71" t="str">
        <f t="shared" si="39"/>
        <v/>
      </c>
      <c r="K200" s="71" t="str">
        <f t="shared" si="43"/>
        <v/>
      </c>
      <c r="L200" s="81" t="str">
        <f t="shared" si="40"/>
        <v/>
      </c>
      <c r="M200" s="79" t="str">
        <f>IF(ISBLANK(E200),"",VLOOKUP(W200,GroupRateTable!A:C,3,FALSE))</f>
        <v/>
      </c>
      <c r="N200" s="80" t="str">
        <f t="shared" si="30"/>
        <v/>
      </c>
      <c r="O200" s="80" t="str">
        <f>IF(ISBLANK(E200),"",(VLOOKUP(X200,GroupRateTable!A:C,3,FALSE)*C200)+((VLOOKUP(X200,GroupRateTable!A:C,3,FALSE)/2*D200)))</f>
        <v/>
      </c>
      <c r="P200" s="81" t="str">
        <f t="shared" si="31"/>
        <v/>
      </c>
      <c r="Q200" s="80" t="str">
        <f t="shared" si="32"/>
        <v/>
      </c>
      <c r="R200" s="80" t="str">
        <f t="shared" si="33"/>
        <v/>
      </c>
      <c r="S200" s="81" t="str">
        <f t="shared" si="41"/>
        <v/>
      </c>
      <c r="T200" s="123" t="str">
        <f t="shared" si="42"/>
        <v/>
      </c>
      <c r="U200" s="124" t="str">
        <f t="shared" si="34"/>
        <v/>
      </c>
      <c r="V200" s="95"/>
      <c r="W200" s="15" t="str">
        <f t="shared" si="35"/>
        <v/>
      </c>
      <c r="X200" s="15" t="str">
        <f t="shared" si="36"/>
        <v/>
      </c>
    </row>
    <row r="201" spans="1:24" x14ac:dyDescent="0.25">
      <c r="A201" s="102"/>
      <c r="B201" s="18"/>
      <c r="C201" s="103"/>
      <c r="D201" s="103"/>
      <c r="E201" s="104"/>
      <c r="F201" s="136"/>
      <c r="G201" s="70" t="str">
        <f>IF(ISBLANK(E201),"",VLOOKUP(W201,GroupRateTable!A:C,2,FALSE))</f>
        <v/>
      </c>
      <c r="H201" s="71" t="str">
        <f t="shared" si="37"/>
        <v/>
      </c>
      <c r="I201" s="71" t="str">
        <f t="shared" si="38"/>
        <v/>
      </c>
      <c r="J201" s="71" t="str">
        <f t="shared" si="39"/>
        <v/>
      </c>
      <c r="K201" s="71" t="str">
        <f t="shared" si="43"/>
        <v/>
      </c>
      <c r="L201" s="81" t="str">
        <f t="shared" si="40"/>
        <v/>
      </c>
      <c r="M201" s="79" t="str">
        <f>IF(ISBLANK(E201),"",VLOOKUP(W201,GroupRateTable!A:C,3,FALSE))</f>
        <v/>
      </c>
      <c r="N201" s="80" t="str">
        <f t="shared" si="30"/>
        <v/>
      </c>
      <c r="O201" s="80" t="str">
        <f>IF(ISBLANK(E201),"",(VLOOKUP(X201,GroupRateTable!A:C,3,FALSE)*C201)+((VLOOKUP(X201,GroupRateTable!A:C,3,FALSE)/2*D201)))</f>
        <v/>
      </c>
      <c r="P201" s="81" t="str">
        <f t="shared" si="31"/>
        <v/>
      </c>
      <c r="Q201" s="80" t="str">
        <f t="shared" si="32"/>
        <v/>
      </c>
      <c r="R201" s="80" t="str">
        <f t="shared" si="33"/>
        <v/>
      </c>
      <c r="S201" s="81" t="str">
        <f t="shared" si="41"/>
        <v/>
      </c>
      <c r="T201" s="123" t="str">
        <f t="shared" si="42"/>
        <v/>
      </c>
      <c r="U201" s="124" t="str">
        <f t="shared" si="34"/>
        <v/>
      </c>
      <c r="V201" s="95"/>
      <c r="W201" s="15" t="str">
        <f t="shared" si="35"/>
        <v/>
      </c>
      <c r="X201" s="15" t="str">
        <f t="shared" si="36"/>
        <v/>
      </c>
    </row>
    <row r="202" spans="1:24" x14ac:dyDescent="0.25">
      <c r="A202" s="102"/>
      <c r="B202" s="18"/>
      <c r="C202" s="103"/>
      <c r="D202" s="103"/>
      <c r="E202" s="104"/>
      <c r="F202" s="136"/>
      <c r="G202" s="70" t="str">
        <f>IF(ISBLANK(E202),"",VLOOKUP(W202,GroupRateTable!A:C,2,FALSE))</f>
        <v/>
      </c>
      <c r="H202" s="71" t="str">
        <f t="shared" si="37"/>
        <v/>
      </c>
      <c r="I202" s="71" t="str">
        <f t="shared" si="38"/>
        <v/>
      </c>
      <c r="J202" s="71" t="str">
        <f t="shared" si="39"/>
        <v/>
      </c>
      <c r="K202" s="71" t="str">
        <f t="shared" si="43"/>
        <v/>
      </c>
      <c r="L202" s="81" t="str">
        <f t="shared" si="40"/>
        <v/>
      </c>
      <c r="M202" s="79" t="str">
        <f>IF(ISBLANK(E202),"",VLOOKUP(W202,GroupRateTable!A:C,3,FALSE))</f>
        <v/>
      </c>
      <c r="N202" s="80" t="str">
        <f t="shared" ref="N202:N265" si="44">IF(ISBLANK(E202),"",((M202-G202)*C202)+(((M202-G202)/2)*D202))</f>
        <v/>
      </c>
      <c r="O202" s="80" t="str">
        <f>IF(ISBLANK(E202),"",(VLOOKUP(X202,GroupRateTable!A:C,3,FALSE)*C202)+((VLOOKUP(X202,GroupRateTable!A:C,3,FALSE)/2*D202)))</f>
        <v/>
      </c>
      <c r="P202" s="81" t="str">
        <f t="shared" ref="P202:P265" si="45">IF(ISBLANK(E202),"",N202+O202)</f>
        <v/>
      </c>
      <c r="Q202" s="80" t="str">
        <f t="shared" ref="Q202:Q265" si="46">IF(ISBLANK(E202),"",(C202*IF(E202="Infant",$K$3,IF(E202="Toddler",$K$4,IF(E202="Preschool",$K$5,IF(E202="School",$K$6,"")))))+(D202*IF(E202="Infant",$K$3,IF(E202="Toddler",$K$4,IF(E202="Preschool",$K$5,IF(E202="School",$K$6,""))))/2))</f>
        <v/>
      </c>
      <c r="R202" s="80" t="str">
        <f t="shared" ref="R202:R249" si="47">IF(ISBLANK(E202),"",N202+K202)</f>
        <v/>
      </c>
      <c r="S202" s="81" t="str">
        <f t="shared" si="41"/>
        <v/>
      </c>
      <c r="T202" s="123" t="str">
        <f t="shared" si="42"/>
        <v/>
      </c>
      <c r="U202" s="124" t="str">
        <f t="shared" ref="U202:U265" si="48">IF(ISBLANK(E202),"",K202-L202+N202+O202)</f>
        <v/>
      </c>
      <c r="V202" s="95"/>
      <c r="W202" s="15" t="str">
        <f t="shared" ref="W202:W265" si="49">IF(ISBLANK(E202),"",CONCATENATE($B$4,",",E202))</f>
        <v/>
      </c>
      <c r="X202" s="15" t="str">
        <f t="shared" ref="X202:X265" si="50">IF(ISBLANK(E202),"",CONCATENATE($B$4,",",E202,",",$I$4))</f>
        <v/>
      </c>
    </row>
    <row r="203" spans="1:24" x14ac:dyDescent="0.25">
      <c r="A203" s="102"/>
      <c r="B203" s="18"/>
      <c r="C203" s="103"/>
      <c r="D203" s="103"/>
      <c r="E203" s="104"/>
      <c r="F203" s="136"/>
      <c r="G203" s="70" t="str">
        <f>IF(ISBLANK(E203),"",VLOOKUP(W203,GroupRateTable!A:C,2,FALSE))</f>
        <v/>
      </c>
      <c r="H203" s="71" t="str">
        <f t="shared" ref="H203:H266" si="51">IF(ISBLANK(E203),"",(G203/2))</f>
        <v/>
      </c>
      <c r="I203" s="71" t="str">
        <f t="shared" ref="I203:I266" si="52">IF(ISBLANK(E203),"",(G203*C203))</f>
        <v/>
      </c>
      <c r="J203" s="71" t="str">
        <f t="shared" ref="J203:J266" si="53">IF(ISBLANK(E203),"",(H203*D203))</f>
        <v/>
      </c>
      <c r="K203" s="71" t="str">
        <f t="shared" si="43"/>
        <v/>
      </c>
      <c r="L203" s="81" t="str">
        <f t="shared" ref="L203:L266" si="54">IF(ISBLANK(F203),"",K203-(K203*F203))</f>
        <v/>
      </c>
      <c r="M203" s="79" t="str">
        <f>IF(ISBLANK(E203),"",VLOOKUP(W203,GroupRateTable!A:C,3,FALSE))</f>
        <v/>
      </c>
      <c r="N203" s="80" t="str">
        <f t="shared" si="44"/>
        <v/>
      </c>
      <c r="O203" s="80" t="str">
        <f>IF(ISBLANK(E203),"",(VLOOKUP(X203,GroupRateTable!A:C,3,FALSE)*C203)+((VLOOKUP(X203,GroupRateTable!A:C,3,FALSE)/2*D203)))</f>
        <v/>
      </c>
      <c r="P203" s="81" t="str">
        <f t="shared" si="45"/>
        <v/>
      </c>
      <c r="Q203" s="80" t="str">
        <f t="shared" si="46"/>
        <v/>
      </c>
      <c r="R203" s="80" t="str">
        <f t="shared" si="47"/>
        <v/>
      </c>
      <c r="S203" s="81" t="str">
        <f t="shared" ref="S203:S266" si="55">IF(ISBLANK(E203),"",IF(R203&gt;Q203,0,Q203-R203))</f>
        <v/>
      </c>
      <c r="T203" s="123" t="str">
        <f t="shared" si="42"/>
        <v/>
      </c>
      <c r="U203" s="124" t="str">
        <f t="shared" si="48"/>
        <v/>
      </c>
      <c r="V203" s="95"/>
      <c r="W203" s="15" t="str">
        <f t="shared" si="49"/>
        <v/>
      </c>
      <c r="X203" s="15" t="str">
        <f t="shared" si="50"/>
        <v/>
      </c>
    </row>
    <row r="204" spans="1:24" x14ac:dyDescent="0.25">
      <c r="A204" s="102"/>
      <c r="B204" s="18"/>
      <c r="C204" s="103"/>
      <c r="D204" s="103"/>
      <c r="E204" s="104"/>
      <c r="F204" s="136"/>
      <c r="G204" s="70" t="str">
        <f>IF(ISBLANK(E204),"",VLOOKUP(W204,GroupRateTable!A:C,2,FALSE))</f>
        <v/>
      </c>
      <c r="H204" s="71" t="str">
        <f t="shared" si="51"/>
        <v/>
      </c>
      <c r="I204" s="71" t="str">
        <f t="shared" si="52"/>
        <v/>
      </c>
      <c r="J204" s="71" t="str">
        <f t="shared" si="53"/>
        <v/>
      </c>
      <c r="K204" s="71" t="str">
        <f t="shared" si="43"/>
        <v/>
      </c>
      <c r="L204" s="81" t="str">
        <f t="shared" si="54"/>
        <v/>
      </c>
      <c r="M204" s="79" t="str">
        <f>IF(ISBLANK(E204),"",VLOOKUP(W204,GroupRateTable!A:C,3,FALSE))</f>
        <v/>
      </c>
      <c r="N204" s="80" t="str">
        <f t="shared" si="44"/>
        <v/>
      </c>
      <c r="O204" s="80" t="str">
        <f>IF(ISBLANK(E204),"",(VLOOKUP(X204,GroupRateTable!A:C,3,FALSE)*C204)+((VLOOKUP(X204,GroupRateTable!A:C,3,FALSE)/2*D204)))</f>
        <v/>
      </c>
      <c r="P204" s="81" t="str">
        <f t="shared" si="45"/>
        <v/>
      </c>
      <c r="Q204" s="80" t="str">
        <f t="shared" si="46"/>
        <v/>
      </c>
      <c r="R204" s="80" t="str">
        <f t="shared" si="47"/>
        <v/>
      </c>
      <c r="S204" s="81" t="str">
        <f t="shared" si="55"/>
        <v/>
      </c>
      <c r="T204" s="123" t="str">
        <f t="shared" si="42"/>
        <v/>
      </c>
      <c r="U204" s="124" t="str">
        <f t="shared" si="48"/>
        <v/>
      </c>
      <c r="V204" s="95"/>
      <c r="W204" s="15" t="str">
        <f t="shared" si="49"/>
        <v/>
      </c>
      <c r="X204" s="15" t="str">
        <f t="shared" si="50"/>
        <v/>
      </c>
    </row>
    <row r="205" spans="1:24" x14ac:dyDescent="0.25">
      <c r="A205" s="102"/>
      <c r="B205" s="18"/>
      <c r="C205" s="103"/>
      <c r="D205" s="103"/>
      <c r="E205" s="104"/>
      <c r="F205" s="136"/>
      <c r="G205" s="70" t="str">
        <f>IF(ISBLANK(E205),"",VLOOKUP(W205,GroupRateTable!A:C,2,FALSE))</f>
        <v/>
      </c>
      <c r="H205" s="71" t="str">
        <f t="shared" si="51"/>
        <v/>
      </c>
      <c r="I205" s="71" t="str">
        <f t="shared" si="52"/>
        <v/>
      </c>
      <c r="J205" s="71" t="str">
        <f t="shared" si="53"/>
        <v/>
      </c>
      <c r="K205" s="71" t="str">
        <f t="shared" si="43"/>
        <v/>
      </c>
      <c r="L205" s="81" t="str">
        <f t="shared" si="54"/>
        <v/>
      </c>
      <c r="M205" s="79" t="str">
        <f>IF(ISBLANK(E205),"",VLOOKUP(W205,GroupRateTable!A:C,3,FALSE))</f>
        <v/>
      </c>
      <c r="N205" s="80" t="str">
        <f t="shared" si="44"/>
        <v/>
      </c>
      <c r="O205" s="80" t="str">
        <f>IF(ISBLANK(E205),"",(VLOOKUP(X205,GroupRateTable!A:C,3,FALSE)*C205)+((VLOOKUP(X205,GroupRateTable!A:C,3,FALSE)/2*D205)))</f>
        <v/>
      </c>
      <c r="P205" s="81" t="str">
        <f t="shared" si="45"/>
        <v/>
      </c>
      <c r="Q205" s="80" t="str">
        <f t="shared" si="46"/>
        <v/>
      </c>
      <c r="R205" s="80" t="str">
        <f t="shared" si="47"/>
        <v/>
      </c>
      <c r="S205" s="81" t="str">
        <f t="shared" si="55"/>
        <v/>
      </c>
      <c r="T205" s="123" t="str">
        <f t="shared" si="42"/>
        <v/>
      </c>
      <c r="U205" s="124" t="str">
        <f t="shared" si="48"/>
        <v/>
      </c>
      <c r="V205" s="95"/>
      <c r="W205" s="15" t="str">
        <f t="shared" si="49"/>
        <v/>
      </c>
      <c r="X205" s="15" t="str">
        <f t="shared" si="50"/>
        <v/>
      </c>
    </row>
    <row r="206" spans="1:24" x14ac:dyDescent="0.25">
      <c r="A206" s="102"/>
      <c r="B206" s="18"/>
      <c r="C206" s="103"/>
      <c r="D206" s="103"/>
      <c r="E206" s="104"/>
      <c r="F206" s="136"/>
      <c r="G206" s="70" t="str">
        <f>IF(ISBLANK(E206),"",VLOOKUP(W206,GroupRateTable!A:C,2,FALSE))</f>
        <v/>
      </c>
      <c r="H206" s="71" t="str">
        <f t="shared" si="51"/>
        <v/>
      </c>
      <c r="I206" s="71" t="str">
        <f t="shared" si="52"/>
        <v/>
      </c>
      <c r="J206" s="71" t="str">
        <f t="shared" si="53"/>
        <v/>
      </c>
      <c r="K206" s="71" t="str">
        <f t="shared" si="43"/>
        <v/>
      </c>
      <c r="L206" s="81" t="str">
        <f t="shared" si="54"/>
        <v/>
      </c>
      <c r="M206" s="79" t="str">
        <f>IF(ISBLANK(E206),"",VLOOKUP(W206,GroupRateTable!A:C,3,FALSE))</f>
        <v/>
      </c>
      <c r="N206" s="80" t="str">
        <f t="shared" si="44"/>
        <v/>
      </c>
      <c r="O206" s="80" t="str">
        <f>IF(ISBLANK(E206),"",(VLOOKUP(X206,GroupRateTable!A:C,3,FALSE)*C206)+((VLOOKUP(X206,GroupRateTable!A:C,3,FALSE)/2*D206)))</f>
        <v/>
      </c>
      <c r="P206" s="81" t="str">
        <f t="shared" si="45"/>
        <v/>
      </c>
      <c r="Q206" s="80" t="str">
        <f t="shared" si="46"/>
        <v/>
      </c>
      <c r="R206" s="80" t="str">
        <f t="shared" si="47"/>
        <v/>
      </c>
      <c r="S206" s="81" t="str">
        <f t="shared" si="55"/>
        <v/>
      </c>
      <c r="T206" s="123" t="str">
        <f t="shared" si="42"/>
        <v/>
      </c>
      <c r="U206" s="124" t="str">
        <f t="shared" si="48"/>
        <v/>
      </c>
      <c r="V206" s="95"/>
      <c r="W206" s="15" t="str">
        <f t="shared" si="49"/>
        <v/>
      </c>
      <c r="X206" s="15" t="str">
        <f t="shared" si="50"/>
        <v/>
      </c>
    </row>
    <row r="207" spans="1:24" x14ac:dyDescent="0.25">
      <c r="A207" s="102"/>
      <c r="B207" s="18"/>
      <c r="C207" s="103"/>
      <c r="D207" s="103"/>
      <c r="E207" s="104"/>
      <c r="F207" s="136"/>
      <c r="G207" s="70" t="str">
        <f>IF(ISBLANK(E207),"",VLOOKUP(W207,GroupRateTable!A:C,2,FALSE))</f>
        <v/>
      </c>
      <c r="H207" s="71" t="str">
        <f t="shared" si="51"/>
        <v/>
      </c>
      <c r="I207" s="71" t="str">
        <f t="shared" si="52"/>
        <v/>
      </c>
      <c r="J207" s="71" t="str">
        <f t="shared" si="53"/>
        <v/>
      </c>
      <c r="K207" s="71" t="str">
        <f t="shared" si="43"/>
        <v/>
      </c>
      <c r="L207" s="81" t="str">
        <f t="shared" si="54"/>
        <v/>
      </c>
      <c r="M207" s="79" t="str">
        <f>IF(ISBLANK(E207),"",VLOOKUP(W207,GroupRateTable!A:C,3,FALSE))</f>
        <v/>
      </c>
      <c r="N207" s="80" t="str">
        <f t="shared" si="44"/>
        <v/>
      </c>
      <c r="O207" s="80" t="str">
        <f>IF(ISBLANK(E207),"",(VLOOKUP(X207,GroupRateTable!A:C,3,FALSE)*C207)+((VLOOKUP(X207,GroupRateTable!A:C,3,FALSE)/2*D207)))</f>
        <v/>
      </c>
      <c r="P207" s="81" t="str">
        <f t="shared" si="45"/>
        <v/>
      </c>
      <c r="Q207" s="80" t="str">
        <f t="shared" si="46"/>
        <v/>
      </c>
      <c r="R207" s="80" t="str">
        <f t="shared" si="47"/>
        <v/>
      </c>
      <c r="S207" s="81" t="str">
        <f t="shared" si="55"/>
        <v/>
      </c>
      <c r="T207" s="123" t="str">
        <f t="shared" si="42"/>
        <v/>
      </c>
      <c r="U207" s="124" t="str">
        <f t="shared" si="48"/>
        <v/>
      </c>
      <c r="V207" s="95"/>
      <c r="W207" s="15" t="str">
        <f t="shared" si="49"/>
        <v/>
      </c>
      <c r="X207" s="15" t="str">
        <f t="shared" si="50"/>
        <v/>
      </c>
    </row>
    <row r="208" spans="1:24" x14ac:dyDescent="0.25">
      <c r="A208" s="102"/>
      <c r="B208" s="18"/>
      <c r="C208" s="103"/>
      <c r="D208" s="103"/>
      <c r="E208" s="104"/>
      <c r="F208" s="136"/>
      <c r="G208" s="70" t="str">
        <f>IF(ISBLANK(E208),"",VLOOKUP(W208,GroupRateTable!A:C,2,FALSE))</f>
        <v/>
      </c>
      <c r="H208" s="71" t="str">
        <f t="shared" si="51"/>
        <v/>
      </c>
      <c r="I208" s="71" t="str">
        <f t="shared" si="52"/>
        <v/>
      </c>
      <c r="J208" s="71" t="str">
        <f t="shared" si="53"/>
        <v/>
      </c>
      <c r="K208" s="71" t="str">
        <f t="shared" si="43"/>
        <v/>
      </c>
      <c r="L208" s="81" t="str">
        <f t="shared" si="54"/>
        <v/>
      </c>
      <c r="M208" s="79" t="str">
        <f>IF(ISBLANK(E208),"",VLOOKUP(W208,GroupRateTable!A:C,3,FALSE))</f>
        <v/>
      </c>
      <c r="N208" s="80" t="str">
        <f t="shared" si="44"/>
        <v/>
      </c>
      <c r="O208" s="80" t="str">
        <f>IF(ISBLANK(E208),"",(VLOOKUP(X208,GroupRateTable!A:C,3,FALSE)*C208)+((VLOOKUP(X208,GroupRateTable!A:C,3,FALSE)/2*D208)))</f>
        <v/>
      </c>
      <c r="P208" s="81" t="str">
        <f t="shared" si="45"/>
        <v/>
      </c>
      <c r="Q208" s="80" t="str">
        <f t="shared" si="46"/>
        <v/>
      </c>
      <c r="R208" s="80" t="str">
        <f t="shared" si="47"/>
        <v/>
      </c>
      <c r="S208" s="81" t="str">
        <f t="shared" si="55"/>
        <v/>
      </c>
      <c r="T208" s="123" t="str">
        <f t="shared" si="42"/>
        <v/>
      </c>
      <c r="U208" s="124" t="str">
        <f t="shared" si="48"/>
        <v/>
      </c>
      <c r="V208" s="95"/>
      <c r="W208" s="15" t="str">
        <f t="shared" si="49"/>
        <v/>
      </c>
      <c r="X208" s="15" t="str">
        <f t="shared" si="50"/>
        <v/>
      </c>
    </row>
    <row r="209" spans="1:24" x14ac:dyDescent="0.25">
      <c r="A209" s="102"/>
      <c r="B209" s="18"/>
      <c r="C209" s="103"/>
      <c r="D209" s="103"/>
      <c r="E209" s="104"/>
      <c r="F209" s="136"/>
      <c r="G209" s="70" t="str">
        <f>IF(ISBLANK(E209),"",VLOOKUP(W209,GroupRateTable!A:C,2,FALSE))</f>
        <v/>
      </c>
      <c r="H209" s="71" t="str">
        <f t="shared" si="51"/>
        <v/>
      </c>
      <c r="I209" s="71" t="str">
        <f t="shared" si="52"/>
        <v/>
      </c>
      <c r="J209" s="71" t="str">
        <f t="shared" si="53"/>
        <v/>
      </c>
      <c r="K209" s="71" t="str">
        <f t="shared" si="43"/>
        <v/>
      </c>
      <c r="L209" s="81" t="str">
        <f t="shared" si="54"/>
        <v/>
      </c>
      <c r="M209" s="79" t="str">
        <f>IF(ISBLANK(E209),"",VLOOKUP(W209,GroupRateTable!A:C,3,FALSE))</f>
        <v/>
      </c>
      <c r="N209" s="80" t="str">
        <f t="shared" si="44"/>
        <v/>
      </c>
      <c r="O209" s="80" t="str">
        <f>IF(ISBLANK(E209),"",(VLOOKUP(X209,GroupRateTable!A:C,3,FALSE)*C209)+((VLOOKUP(X209,GroupRateTable!A:C,3,FALSE)/2*D209)))</f>
        <v/>
      </c>
      <c r="P209" s="81" t="str">
        <f t="shared" si="45"/>
        <v/>
      </c>
      <c r="Q209" s="80" t="str">
        <f t="shared" si="46"/>
        <v/>
      </c>
      <c r="R209" s="80" t="str">
        <f t="shared" si="47"/>
        <v/>
      </c>
      <c r="S209" s="81" t="str">
        <f t="shared" si="55"/>
        <v/>
      </c>
      <c r="T209" s="123" t="str">
        <f t="shared" si="42"/>
        <v/>
      </c>
      <c r="U209" s="124" t="str">
        <f t="shared" si="48"/>
        <v/>
      </c>
      <c r="V209" s="95"/>
      <c r="W209" s="15" t="str">
        <f t="shared" si="49"/>
        <v/>
      </c>
      <c r="X209" s="15" t="str">
        <f t="shared" si="50"/>
        <v/>
      </c>
    </row>
    <row r="210" spans="1:24" x14ac:dyDescent="0.25">
      <c r="A210" s="102"/>
      <c r="B210" s="18"/>
      <c r="C210" s="103"/>
      <c r="D210" s="103"/>
      <c r="E210" s="104"/>
      <c r="F210" s="136"/>
      <c r="G210" s="70" t="str">
        <f>IF(ISBLANK(E210),"",VLOOKUP(W210,GroupRateTable!A:C,2,FALSE))</f>
        <v/>
      </c>
      <c r="H210" s="71" t="str">
        <f t="shared" si="51"/>
        <v/>
      </c>
      <c r="I210" s="71" t="str">
        <f t="shared" si="52"/>
        <v/>
      </c>
      <c r="J210" s="71" t="str">
        <f t="shared" si="53"/>
        <v/>
      </c>
      <c r="K210" s="71" t="str">
        <f t="shared" si="43"/>
        <v/>
      </c>
      <c r="L210" s="81" t="str">
        <f t="shared" si="54"/>
        <v/>
      </c>
      <c r="M210" s="79" t="str">
        <f>IF(ISBLANK(E210),"",VLOOKUP(W210,GroupRateTable!A:C,3,FALSE))</f>
        <v/>
      </c>
      <c r="N210" s="80" t="str">
        <f t="shared" si="44"/>
        <v/>
      </c>
      <c r="O210" s="80" t="str">
        <f>IF(ISBLANK(E210),"",(VLOOKUP(X210,GroupRateTable!A:C,3,FALSE)*C210)+((VLOOKUP(X210,GroupRateTable!A:C,3,FALSE)/2*D210)))</f>
        <v/>
      </c>
      <c r="P210" s="81" t="str">
        <f t="shared" si="45"/>
        <v/>
      </c>
      <c r="Q210" s="80" t="str">
        <f t="shared" si="46"/>
        <v/>
      </c>
      <c r="R210" s="80" t="str">
        <f t="shared" si="47"/>
        <v/>
      </c>
      <c r="S210" s="81" t="str">
        <f t="shared" si="55"/>
        <v/>
      </c>
      <c r="T210" s="123" t="str">
        <f t="shared" si="42"/>
        <v/>
      </c>
      <c r="U210" s="124" t="str">
        <f t="shared" si="48"/>
        <v/>
      </c>
      <c r="V210" s="95"/>
      <c r="W210" s="15" t="str">
        <f t="shared" si="49"/>
        <v/>
      </c>
      <c r="X210" s="15" t="str">
        <f t="shared" si="50"/>
        <v/>
      </c>
    </row>
    <row r="211" spans="1:24" x14ac:dyDescent="0.25">
      <c r="A211" s="102"/>
      <c r="B211" s="18"/>
      <c r="C211" s="103"/>
      <c r="D211" s="103"/>
      <c r="E211" s="104"/>
      <c r="F211" s="136"/>
      <c r="G211" s="70" t="str">
        <f>IF(ISBLANK(E211),"",VLOOKUP(W211,GroupRateTable!A:C,2,FALSE))</f>
        <v/>
      </c>
      <c r="H211" s="71" t="str">
        <f t="shared" si="51"/>
        <v/>
      </c>
      <c r="I211" s="71" t="str">
        <f t="shared" si="52"/>
        <v/>
      </c>
      <c r="J211" s="71" t="str">
        <f t="shared" si="53"/>
        <v/>
      </c>
      <c r="K211" s="71" t="str">
        <f t="shared" si="43"/>
        <v/>
      </c>
      <c r="L211" s="81" t="str">
        <f t="shared" si="54"/>
        <v/>
      </c>
      <c r="M211" s="79" t="str">
        <f>IF(ISBLANK(E211),"",VLOOKUP(W211,GroupRateTable!A:C,3,FALSE))</f>
        <v/>
      </c>
      <c r="N211" s="80" t="str">
        <f t="shared" si="44"/>
        <v/>
      </c>
      <c r="O211" s="80" t="str">
        <f>IF(ISBLANK(E211),"",(VLOOKUP(X211,GroupRateTable!A:C,3,FALSE)*C211)+((VLOOKUP(X211,GroupRateTable!A:C,3,FALSE)/2*D211)))</f>
        <v/>
      </c>
      <c r="P211" s="81" t="str">
        <f t="shared" si="45"/>
        <v/>
      </c>
      <c r="Q211" s="80" t="str">
        <f t="shared" si="46"/>
        <v/>
      </c>
      <c r="R211" s="80" t="str">
        <f t="shared" si="47"/>
        <v/>
      </c>
      <c r="S211" s="81" t="str">
        <f t="shared" si="55"/>
        <v/>
      </c>
      <c r="T211" s="123" t="str">
        <f t="shared" ref="T211:T274" si="56">IF(ISBLANK(E211),"",S211+L211)</f>
        <v/>
      </c>
      <c r="U211" s="124" t="str">
        <f t="shared" si="48"/>
        <v/>
      </c>
      <c r="V211" s="95"/>
      <c r="W211" s="15" t="str">
        <f t="shared" si="49"/>
        <v/>
      </c>
      <c r="X211" s="15" t="str">
        <f t="shared" si="50"/>
        <v/>
      </c>
    </row>
    <row r="212" spans="1:24" x14ac:dyDescent="0.25">
      <c r="A212" s="102"/>
      <c r="B212" s="18"/>
      <c r="C212" s="103"/>
      <c r="D212" s="103"/>
      <c r="E212" s="104"/>
      <c r="F212" s="136"/>
      <c r="G212" s="70" t="str">
        <f>IF(ISBLANK(E212),"",VLOOKUP(W212,GroupRateTable!A:C,2,FALSE))</f>
        <v/>
      </c>
      <c r="H212" s="71" t="str">
        <f t="shared" si="51"/>
        <v/>
      </c>
      <c r="I212" s="71" t="str">
        <f t="shared" si="52"/>
        <v/>
      </c>
      <c r="J212" s="71" t="str">
        <f t="shared" si="53"/>
        <v/>
      </c>
      <c r="K212" s="71" t="str">
        <f t="shared" si="43"/>
        <v/>
      </c>
      <c r="L212" s="81" t="str">
        <f t="shared" si="54"/>
        <v/>
      </c>
      <c r="M212" s="79" t="str">
        <f>IF(ISBLANK(E212),"",VLOOKUP(W212,GroupRateTable!A:C,3,FALSE))</f>
        <v/>
      </c>
      <c r="N212" s="80" t="str">
        <f t="shared" si="44"/>
        <v/>
      </c>
      <c r="O212" s="80" t="str">
        <f>IF(ISBLANK(E212),"",(VLOOKUP(X212,GroupRateTable!A:C,3,FALSE)*C212)+((VLOOKUP(X212,GroupRateTable!A:C,3,FALSE)/2*D212)))</f>
        <v/>
      </c>
      <c r="P212" s="81" t="str">
        <f t="shared" si="45"/>
        <v/>
      </c>
      <c r="Q212" s="80" t="str">
        <f t="shared" si="46"/>
        <v/>
      </c>
      <c r="R212" s="80" t="str">
        <f t="shared" si="47"/>
        <v/>
      </c>
      <c r="S212" s="81" t="str">
        <f t="shared" si="55"/>
        <v/>
      </c>
      <c r="T212" s="123" t="str">
        <f t="shared" si="56"/>
        <v/>
      </c>
      <c r="U212" s="124" t="str">
        <f t="shared" si="48"/>
        <v/>
      </c>
      <c r="V212" s="95"/>
      <c r="W212" s="15" t="str">
        <f t="shared" si="49"/>
        <v/>
      </c>
      <c r="X212" s="15" t="str">
        <f t="shared" si="50"/>
        <v/>
      </c>
    </row>
    <row r="213" spans="1:24" x14ac:dyDescent="0.25">
      <c r="A213" s="102"/>
      <c r="B213" s="18"/>
      <c r="C213" s="103"/>
      <c r="D213" s="103"/>
      <c r="E213" s="104"/>
      <c r="F213" s="136"/>
      <c r="G213" s="70" t="str">
        <f>IF(ISBLANK(E213),"",VLOOKUP(W213,GroupRateTable!A:C,2,FALSE))</f>
        <v/>
      </c>
      <c r="H213" s="71" t="str">
        <f t="shared" si="51"/>
        <v/>
      </c>
      <c r="I213" s="71" t="str">
        <f t="shared" si="52"/>
        <v/>
      </c>
      <c r="J213" s="71" t="str">
        <f t="shared" si="53"/>
        <v/>
      </c>
      <c r="K213" s="71" t="str">
        <f t="shared" si="43"/>
        <v/>
      </c>
      <c r="L213" s="81" t="str">
        <f t="shared" si="54"/>
        <v/>
      </c>
      <c r="M213" s="79" t="str">
        <f>IF(ISBLANK(E213),"",VLOOKUP(W213,GroupRateTable!A:C,3,FALSE))</f>
        <v/>
      </c>
      <c r="N213" s="80" t="str">
        <f t="shared" si="44"/>
        <v/>
      </c>
      <c r="O213" s="80" t="str">
        <f>IF(ISBLANK(E213),"",(VLOOKUP(X213,GroupRateTable!A:C,3,FALSE)*C213)+((VLOOKUP(X213,GroupRateTable!A:C,3,FALSE)/2*D213)))</f>
        <v/>
      </c>
      <c r="P213" s="81" t="str">
        <f t="shared" si="45"/>
        <v/>
      </c>
      <c r="Q213" s="80" t="str">
        <f t="shared" si="46"/>
        <v/>
      </c>
      <c r="R213" s="80" t="str">
        <f t="shared" si="47"/>
        <v/>
      </c>
      <c r="S213" s="81" t="str">
        <f t="shared" si="55"/>
        <v/>
      </c>
      <c r="T213" s="123" t="str">
        <f t="shared" si="56"/>
        <v/>
      </c>
      <c r="U213" s="124" t="str">
        <f t="shared" si="48"/>
        <v/>
      </c>
      <c r="V213" s="95"/>
      <c r="W213" s="15" t="str">
        <f t="shared" si="49"/>
        <v/>
      </c>
      <c r="X213" s="15" t="str">
        <f t="shared" si="50"/>
        <v/>
      </c>
    </row>
    <row r="214" spans="1:24" x14ac:dyDescent="0.25">
      <c r="A214" s="102"/>
      <c r="B214" s="18"/>
      <c r="C214" s="103"/>
      <c r="D214" s="103"/>
      <c r="E214" s="104"/>
      <c r="F214" s="136"/>
      <c r="G214" s="70" t="str">
        <f>IF(ISBLANK(E214),"",VLOOKUP(W214,GroupRateTable!A:C,2,FALSE))</f>
        <v/>
      </c>
      <c r="H214" s="71" t="str">
        <f t="shared" si="51"/>
        <v/>
      </c>
      <c r="I214" s="71" t="str">
        <f t="shared" si="52"/>
        <v/>
      </c>
      <c r="J214" s="71" t="str">
        <f t="shared" si="53"/>
        <v/>
      </c>
      <c r="K214" s="71" t="str">
        <f t="shared" si="43"/>
        <v/>
      </c>
      <c r="L214" s="81" t="str">
        <f t="shared" si="54"/>
        <v/>
      </c>
      <c r="M214" s="79" t="str">
        <f>IF(ISBLANK(E214),"",VLOOKUP(W214,GroupRateTable!A:C,3,FALSE))</f>
        <v/>
      </c>
      <c r="N214" s="80" t="str">
        <f t="shared" si="44"/>
        <v/>
      </c>
      <c r="O214" s="80" t="str">
        <f>IF(ISBLANK(E214),"",(VLOOKUP(X214,GroupRateTable!A:C,3,FALSE)*C214)+((VLOOKUP(X214,GroupRateTable!A:C,3,FALSE)/2*D214)))</f>
        <v/>
      </c>
      <c r="P214" s="81" t="str">
        <f t="shared" si="45"/>
        <v/>
      </c>
      <c r="Q214" s="80" t="str">
        <f t="shared" si="46"/>
        <v/>
      </c>
      <c r="R214" s="80" t="str">
        <f t="shared" si="47"/>
        <v/>
      </c>
      <c r="S214" s="81" t="str">
        <f t="shared" si="55"/>
        <v/>
      </c>
      <c r="T214" s="123" t="str">
        <f t="shared" si="56"/>
        <v/>
      </c>
      <c r="U214" s="124" t="str">
        <f t="shared" si="48"/>
        <v/>
      </c>
      <c r="V214" s="95"/>
      <c r="W214" s="15" t="str">
        <f t="shared" si="49"/>
        <v/>
      </c>
      <c r="X214" s="15" t="str">
        <f t="shared" si="50"/>
        <v/>
      </c>
    </row>
    <row r="215" spans="1:24" x14ac:dyDescent="0.25">
      <c r="A215" s="102"/>
      <c r="B215" s="18"/>
      <c r="C215" s="103"/>
      <c r="D215" s="103"/>
      <c r="E215" s="104"/>
      <c r="F215" s="136"/>
      <c r="G215" s="70" t="str">
        <f>IF(ISBLANK(E215),"",VLOOKUP(W215,GroupRateTable!A:C,2,FALSE))</f>
        <v/>
      </c>
      <c r="H215" s="71" t="str">
        <f t="shared" si="51"/>
        <v/>
      </c>
      <c r="I215" s="71" t="str">
        <f t="shared" si="52"/>
        <v/>
      </c>
      <c r="J215" s="71" t="str">
        <f t="shared" si="53"/>
        <v/>
      </c>
      <c r="K215" s="71" t="str">
        <f t="shared" si="43"/>
        <v/>
      </c>
      <c r="L215" s="81" t="str">
        <f t="shared" si="54"/>
        <v/>
      </c>
      <c r="M215" s="79" t="str">
        <f>IF(ISBLANK(E215),"",VLOOKUP(W215,GroupRateTable!A:C,3,FALSE))</f>
        <v/>
      </c>
      <c r="N215" s="80" t="str">
        <f t="shared" si="44"/>
        <v/>
      </c>
      <c r="O215" s="80" t="str">
        <f>IF(ISBLANK(E215),"",(VLOOKUP(X215,GroupRateTable!A:C,3,FALSE)*C215)+((VLOOKUP(X215,GroupRateTable!A:C,3,FALSE)/2*D215)))</f>
        <v/>
      </c>
      <c r="P215" s="81" t="str">
        <f t="shared" si="45"/>
        <v/>
      </c>
      <c r="Q215" s="80" t="str">
        <f t="shared" si="46"/>
        <v/>
      </c>
      <c r="R215" s="80" t="str">
        <f t="shared" si="47"/>
        <v/>
      </c>
      <c r="S215" s="81" t="str">
        <f t="shared" si="55"/>
        <v/>
      </c>
      <c r="T215" s="123" t="str">
        <f t="shared" si="56"/>
        <v/>
      </c>
      <c r="U215" s="124" t="str">
        <f t="shared" si="48"/>
        <v/>
      </c>
      <c r="V215" s="95"/>
      <c r="W215" s="15" t="str">
        <f t="shared" si="49"/>
        <v/>
      </c>
      <c r="X215" s="15" t="str">
        <f t="shared" si="50"/>
        <v/>
      </c>
    </row>
    <row r="216" spans="1:24" x14ac:dyDescent="0.25">
      <c r="A216" s="102"/>
      <c r="B216" s="18"/>
      <c r="C216" s="103"/>
      <c r="D216" s="103"/>
      <c r="E216" s="104"/>
      <c r="F216" s="136"/>
      <c r="G216" s="70" t="str">
        <f>IF(ISBLANK(E216),"",VLOOKUP(W216,GroupRateTable!A:C,2,FALSE))</f>
        <v/>
      </c>
      <c r="H216" s="71" t="str">
        <f t="shared" si="51"/>
        <v/>
      </c>
      <c r="I216" s="71" t="str">
        <f t="shared" si="52"/>
        <v/>
      </c>
      <c r="J216" s="71" t="str">
        <f t="shared" si="53"/>
        <v/>
      </c>
      <c r="K216" s="71" t="str">
        <f t="shared" si="43"/>
        <v/>
      </c>
      <c r="L216" s="81" t="str">
        <f t="shared" si="54"/>
        <v/>
      </c>
      <c r="M216" s="79" t="str">
        <f>IF(ISBLANK(E216),"",VLOOKUP(W216,GroupRateTable!A:C,3,FALSE))</f>
        <v/>
      </c>
      <c r="N216" s="80" t="str">
        <f t="shared" si="44"/>
        <v/>
      </c>
      <c r="O216" s="80" t="str">
        <f>IF(ISBLANK(E216),"",(VLOOKUP(X216,GroupRateTable!A:C,3,FALSE)*C216)+((VLOOKUP(X216,GroupRateTable!A:C,3,FALSE)/2*D216)))</f>
        <v/>
      </c>
      <c r="P216" s="81" t="str">
        <f t="shared" si="45"/>
        <v/>
      </c>
      <c r="Q216" s="80" t="str">
        <f t="shared" si="46"/>
        <v/>
      </c>
      <c r="R216" s="80" t="str">
        <f t="shared" si="47"/>
        <v/>
      </c>
      <c r="S216" s="81" t="str">
        <f t="shared" si="55"/>
        <v/>
      </c>
      <c r="T216" s="123" t="str">
        <f t="shared" si="56"/>
        <v/>
      </c>
      <c r="U216" s="124" t="str">
        <f t="shared" si="48"/>
        <v/>
      </c>
      <c r="V216" s="95"/>
      <c r="W216" s="15" t="str">
        <f t="shared" si="49"/>
        <v/>
      </c>
      <c r="X216" s="15" t="str">
        <f t="shared" si="50"/>
        <v/>
      </c>
    </row>
    <row r="217" spans="1:24" x14ac:dyDescent="0.25">
      <c r="A217" s="102"/>
      <c r="B217" s="18"/>
      <c r="C217" s="103"/>
      <c r="D217" s="103"/>
      <c r="E217" s="104"/>
      <c r="F217" s="136"/>
      <c r="G217" s="70" t="str">
        <f>IF(ISBLANK(E217),"",VLOOKUP(W217,GroupRateTable!A:C,2,FALSE))</f>
        <v/>
      </c>
      <c r="H217" s="71" t="str">
        <f t="shared" si="51"/>
        <v/>
      </c>
      <c r="I217" s="71" t="str">
        <f t="shared" si="52"/>
        <v/>
      </c>
      <c r="J217" s="71" t="str">
        <f t="shared" si="53"/>
        <v/>
      </c>
      <c r="K217" s="71" t="str">
        <f t="shared" si="43"/>
        <v/>
      </c>
      <c r="L217" s="81" t="str">
        <f t="shared" si="54"/>
        <v/>
      </c>
      <c r="M217" s="79" t="str">
        <f>IF(ISBLANK(E217),"",VLOOKUP(W217,GroupRateTable!A:C,3,FALSE))</f>
        <v/>
      </c>
      <c r="N217" s="80" t="str">
        <f t="shared" si="44"/>
        <v/>
      </c>
      <c r="O217" s="80" t="str">
        <f>IF(ISBLANK(E217),"",(VLOOKUP(X217,GroupRateTable!A:C,3,FALSE)*C217)+((VLOOKUP(X217,GroupRateTable!A:C,3,FALSE)/2*D217)))</f>
        <v/>
      </c>
      <c r="P217" s="81" t="str">
        <f t="shared" si="45"/>
        <v/>
      </c>
      <c r="Q217" s="80" t="str">
        <f t="shared" si="46"/>
        <v/>
      </c>
      <c r="R217" s="80" t="str">
        <f t="shared" si="47"/>
        <v/>
      </c>
      <c r="S217" s="81" t="str">
        <f t="shared" si="55"/>
        <v/>
      </c>
      <c r="T217" s="123" t="str">
        <f t="shared" si="56"/>
        <v/>
      </c>
      <c r="U217" s="124" t="str">
        <f t="shared" si="48"/>
        <v/>
      </c>
      <c r="V217" s="95"/>
      <c r="W217" s="15" t="str">
        <f t="shared" si="49"/>
        <v/>
      </c>
      <c r="X217" s="15" t="str">
        <f t="shared" si="50"/>
        <v/>
      </c>
    </row>
    <row r="218" spans="1:24" x14ac:dyDescent="0.25">
      <c r="A218" s="102"/>
      <c r="B218" s="18"/>
      <c r="C218" s="103"/>
      <c r="D218" s="103"/>
      <c r="E218" s="104"/>
      <c r="F218" s="136"/>
      <c r="G218" s="70" t="str">
        <f>IF(ISBLANK(E218),"",VLOOKUP(W218,GroupRateTable!A:C,2,FALSE))</f>
        <v/>
      </c>
      <c r="H218" s="71" t="str">
        <f t="shared" si="51"/>
        <v/>
      </c>
      <c r="I218" s="71" t="str">
        <f t="shared" si="52"/>
        <v/>
      </c>
      <c r="J218" s="71" t="str">
        <f t="shared" si="53"/>
        <v/>
      </c>
      <c r="K218" s="71" t="str">
        <f t="shared" si="43"/>
        <v/>
      </c>
      <c r="L218" s="81" t="str">
        <f t="shared" si="54"/>
        <v/>
      </c>
      <c r="M218" s="79" t="str">
        <f>IF(ISBLANK(E218),"",VLOOKUP(W218,GroupRateTable!A:C,3,FALSE))</f>
        <v/>
      </c>
      <c r="N218" s="80" t="str">
        <f t="shared" si="44"/>
        <v/>
      </c>
      <c r="O218" s="80" t="str">
        <f>IF(ISBLANK(E218),"",(VLOOKUP(X218,GroupRateTable!A:C,3,FALSE)*C218)+((VLOOKUP(X218,GroupRateTable!A:C,3,FALSE)/2*D218)))</f>
        <v/>
      </c>
      <c r="P218" s="81" t="str">
        <f t="shared" si="45"/>
        <v/>
      </c>
      <c r="Q218" s="80" t="str">
        <f t="shared" si="46"/>
        <v/>
      </c>
      <c r="R218" s="80" t="str">
        <f t="shared" si="47"/>
        <v/>
      </c>
      <c r="S218" s="81" t="str">
        <f t="shared" si="55"/>
        <v/>
      </c>
      <c r="T218" s="123" t="str">
        <f t="shared" si="56"/>
        <v/>
      </c>
      <c r="U218" s="124" t="str">
        <f t="shared" si="48"/>
        <v/>
      </c>
      <c r="V218" s="95"/>
      <c r="W218" s="15" t="str">
        <f t="shared" si="49"/>
        <v/>
      </c>
      <c r="X218" s="15" t="str">
        <f t="shared" si="50"/>
        <v/>
      </c>
    </row>
    <row r="219" spans="1:24" x14ac:dyDescent="0.25">
      <c r="A219" s="102"/>
      <c r="B219" s="18"/>
      <c r="C219" s="103"/>
      <c r="D219" s="103"/>
      <c r="E219" s="104"/>
      <c r="F219" s="136"/>
      <c r="G219" s="70" t="str">
        <f>IF(ISBLANK(E219),"",VLOOKUP(W219,GroupRateTable!A:C,2,FALSE))</f>
        <v/>
      </c>
      <c r="H219" s="71" t="str">
        <f t="shared" si="51"/>
        <v/>
      </c>
      <c r="I219" s="71" t="str">
        <f t="shared" si="52"/>
        <v/>
      </c>
      <c r="J219" s="71" t="str">
        <f t="shared" si="53"/>
        <v/>
      </c>
      <c r="K219" s="71" t="str">
        <f t="shared" si="43"/>
        <v/>
      </c>
      <c r="L219" s="81" t="str">
        <f t="shared" si="54"/>
        <v/>
      </c>
      <c r="M219" s="79" t="str">
        <f>IF(ISBLANK(E219),"",VLOOKUP(W219,GroupRateTable!A:C,3,FALSE))</f>
        <v/>
      </c>
      <c r="N219" s="80" t="str">
        <f t="shared" si="44"/>
        <v/>
      </c>
      <c r="O219" s="80" t="str">
        <f>IF(ISBLANK(E219),"",(VLOOKUP(X219,GroupRateTable!A:C,3,FALSE)*C219)+((VLOOKUP(X219,GroupRateTable!A:C,3,FALSE)/2*D219)))</f>
        <v/>
      </c>
      <c r="P219" s="81" t="str">
        <f t="shared" si="45"/>
        <v/>
      </c>
      <c r="Q219" s="80" t="str">
        <f t="shared" si="46"/>
        <v/>
      </c>
      <c r="R219" s="80" t="str">
        <f t="shared" si="47"/>
        <v/>
      </c>
      <c r="S219" s="81" t="str">
        <f t="shared" si="55"/>
        <v/>
      </c>
      <c r="T219" s="123" t="str">
        <f t="shared" si="56"/>
        <v/>
      </c>
      <c r="U219" s="124" t="str">
        <f t="shared" si="48"/>
        <v/>
      </c>
      <c r="V219" s="95"/>
      <c r="W219" s="15" t="str">
        <f t="shared" si="49"/>
        <v/>
      </c>
      <c r="X219" s="15" t="str">
        <f t="shared" si="50"/>
        <v/>
      </c>
    </row>
    <row r="220" spans="1:24" x14ac:dyDescent="0.25">
      <c r="A220" s="102"/>
      <c r="B220" s="18"/>
      <c r="C220" s="103"/>
      <c r="D220" s="103"/>
      <c r="E220" s="104"/>
      <c r="F220" s="136"/>
      <c r="G220" s="70" t="str">
        <f>IF(ISBLANK(E220),"",VLOOKUP(W220,GroupRateTable!A:C,2,FALSE))</f>
        <v/>
      </c>
      <c r="H220" s="71" t="str">
        <f t="shared" si="51"/>
        <v/>
      </c>
      <c r="I220" s="71" t="str">
        <f t="shared" si="52"/>
        <v/>
      </c>
      <c r="J220" s="71" t="str">
        <f t="shared" si="53"/>
        <v/>
      </c>
      <c r="K220" s="71" t="str">
        <f t="shared" si="43"/>
        <v/>
      </c>
      <c r="L220" s="81" t="str">
        <f t="shared" si="54"/>
        <v/>
      </c>
      <c r="M220" s="79" t="str">
        <f>IF(ISBLANK(E220),"",VLOOKUP(W220,GroupRateTable!A:C,3,FALSE))</f>
        <v/>
      </c>
      <c r="N220" s="80" t="str">
        <f t="shared" si="44"/>
        <v/>
      </c>
      <c r="O220" s="80" t="str">
        <f>IF(ISBLANK(E220),"",(VLOOKUP(X220,GroupRateTable!A:C,3,FALSE)*C220)+((VLOOKUP(X220,GroupRateTable!A:C,3,FALSE)/2*D220)))</f>
        <v/>
      </c>
      <c r="P220" s="81" t="str">
        <f t="shared" si="45"/>
        <v/>
      </c>
      <c r="Q220" s="80" t="str">
        <f t="shared" si="46"/>
        <v/>
      </c>
      <c r="R220" s="80" t="str">
        <f t="shared" si="47"/>
        <v/>
      </c>
      <c r="S220" s="81" t="str">
        <f t="shared" si="55"/>
        <v/>
      </c>
      <c r="T220" s="123" t="str">
        <f t="shared" si="56"/>
        <v/>
      </c>
      <c r="U220" s="124" t="str">
        <f t="shared" si="48"/>
        <v/>
      </c>
      <c r="V220" s="95"/>
      <c r="W220" s="15" t="str">
        <f t="shared" si="49"/>
        <v/>
      </c>
      <c r="X220" s="15" t="str">
        <f t="shared" si="50"/>
        <v/>
      </c>
    </row>
    <row r="221" spans="1:24" x14ac:dyDescent="0.25">
      <c r="A221" s="102"/>
      <c r="B221" s="18"/>
      <c r="C221" s="103"/>
      <c r="D221" s="103"/>
      <c r="E221" s="104"/>
      <c r="F221" s="136"/>
      <c r="G221" s="70" t="str">
        <f>IF(ISBLANK(E221),"",VLOOKUP(W221,GroupRateTable!A:C,2,FALSE))</f>
        <v/>
      </c>
      <c r="H221" s="71" t="str">
        <f t="shared" si="51"/>
        <v/>
      </c>
      <c r="I221" s="71" t="str">
        <f t="shared" si="52"/>
        <v/>
      </c>
      <c r="J221" s="71" t="str">
        <f t="shared" si="53"/>
        <v/>
      </c>
      <c r="K221" s="71" t="str">
        <f t="shared" si="43"/>
        <v/>
      </c>
      <c r="L221" s="81" t="str">
        <f t="shared" si="54"/>
        <v/>
      </c>
      <c r="M221" s="79" t="str">
        <f>IF(ISBLANK(E221),"",VLOOKUP(W221,GroupRateTable!A:C,3,FALSE))</f>
        <v/>
      </c>
      <c r="N221" s="80" t="str">
        <f t="shared" si="44"/>
        <v/>
      </c>
      <c r="O221" s="80" t="str">
        <f>IF(ISBLANK(E221),"",(VLOOKUP(X221,GroupRateTable!A:C,3,FALSE)*C221)+((VLOOKUP(X221,GroupRateTable!A:C,3,FALSE)/2*D221)))</f>
        <v/>
      </c>
      <c r="P221" s="81" t="str">
        <f t="shared" si="45"/>
        <v/>
      </c>
      <c r="Q221" s="80" t="str">
        <f t="shared" si="46"/>
        <v/>
      </c>
      <c r="R221" s="80" t="str">
        <f t="shared" si="47"/>
        <v/>
      </c>
      <c r="S221" s="81" t="str">
        <f t="shared" si="55"/>
        <v/>
      </c>
      <c r="T221" s="123" t="str">
        <f t="shared" si="56"/>
        <v/>
      </c>
      <c r="U221" s="124" t="str">
        <f t="shared" si="48"/>
        <v/>
      </c>
      <c r="V221" s="95"/>
      <c r="W221" s="15" t="str">
        <f t="shared" si="49"/>
        <v/>
      </c>
      <c r="X221" s="15" t="str">
        <f t="shared" si="50"/>
        <v/>
      </c>
    </row>
    <row r="222" spans="1:24" x14ac:dyDescent="0.25">
      <c r="A222" s="102"/>
      <c r="B222" s="18"/>
      <c r="C222" s="103"/>
      <c r="D222" s="103"/>
      <c r="E222" s="104"/>
      <c r="F222" s="136"/>
      <c r="G222" s="70" t="str">
        <f>IF(ISBLANK(E222),"",VLOOKUP(W222,GroupRateTable!A:C,2,FALSE))</f>
        <v/>
      </c>
      <c r="H222" s="71" t="str">
        <f t="shared" si="51"/>
        <v/>
      </c>
      <c r="I222" s="71" t="str">
        <f t="shared" si="52"/>
        <v/>
      </c>
      <c r="J222" s="71" t="str">
        <f t="shared" si="53"/>
        <v/>
      </c>
      <c r="K222" s="71" t="str">
        <f t="shared" si="43"/>
        <v/>
      </c>
      <c r="L222" s="81" t="str">
        <f t="shared" si="54"/>
        <v/>
      </c>
      <c r="M222" s="79" t="str">
        <f>IF(ISBLANK(E222),"",VLOOKUP(W222,GroupRateTable!A:C,3,FALSE))</f>
        <v/>
      </c>
      <c r="N222" s="80" t="str">
        <f t="shared" si="44"/>
        <v/>
      </c>
      <c r="O222" s="80" t="str">
        <f>IF(ISBLANK(E222),"",(VLOOKUP(X222,GroupRateTable!A:C,3,FALSE)*C222)+((VLOOKUP(X222,GroupRateTable!A:C,3,FALSE)/2*D222)))</f>
        <v/>
      </c>
      <c r="P222" s="81" t="str">
        <f t="shared" si="45"/>
        <v/>
      </c>
      <c r="Q222" s="80" t="str">
        <f t="shared" si="46"/>
        <v/>
      </c>
      <c r="R222" s="80" t="str">
        <f t="shared" si="47"/>
        <v/>
      </c>
      <c r="S222" s="81" t="str">
        <f t="shared" si="55"/>
        <v/>
      </c>
      <c r="T222" s="123" t="str">
        <f t="shared" si="56"/>
        <v/>
      </c>
      <c r="U222" s="124" t="str">
        <f t="shared" si="48"/>
        <v/>
      </c>
      <c r="V222" s="95"/>
      <c r="W222" s="15" t="str">
        <f t="shared" si="49"/>
        <v/>
      </c>
      <c r="X222" s="15" t="str">
        <f t="shared" si="50"/>
        <v/>
      </c>
    </row>
    <row r="223" spans="1:24" x14ac:dyDescent="0.25">
      <c r="A223" s="102"/>
      <c r="B223" s="18"/>
      <c r="C223" s="103"/>
      <c r="D223" s="103"/>
      <c r="E223" s="104"/>
      <c r="F223" s="136"/>
      <c r="G223" s="70" t="str">
        <f>IF(ISBLANK(E223),"",VLOOKUP(W223,GroupRateTable!A:C,2,FALSE))</f>
        <v/>
      </c>
      <c r="H223" s="71" t="str">
        <f t="shared" si="51"/>
        <v/>
      </c>
      <c r="I223" s="71" t="str">
        <f t="shared" si="52"/>
        <v/>
      </c>
      <c r="J223" s="71" t="str">
        <f t="shared" si="53"/>
        <v/>
      </c>
      <c r="K223" s="71" t="str">
        <f t="shared" si="43"/>
        <v/>
      </c>
      <c r="L223" s="81" t="str">
        <f t="shared" si="54"/>
        <v/>
      </c>
      <c r="M223" s="79" t="str">
        <f>IF(ISBLANK(E223),"",VLOOKUP(W223,GroupRateTable!A:C,3,FALSE))</f>
        <v/>
      </c>
      <c r="N223" s="80" t="str">
        <f t="shared" si="44"/>
        <v/>
      </c>
      <c r="O223" s="80" t="str">
        <f>IF(ISBLANK(E223),"",(VLOOKUP(X223,GroupRateTable!A:C,3,FALSE)*C223)+((VLOOKUP(X223,GroupRateTable!A:C,3,FALSE)/2*D223)))</f>
        <v/>
      </c>
      <c r="P223" s="81" t="str">
        <f t="shared" si="45"/>
        <v/>
      </c>
      <c r="Q223" s="80" t="str">
        <f t="shared" si="46"/>
        <v/>
      </c>
      <c r="R223" s="80" t="str">
        <f t="shared" si="47"/>
        <v/>
      </c>
      <c r="S223" s="81" t="str">
        <f t="shared" si="55"/>
        <v/>
      </c>
      <c r="T223" s="123" t="str">
        <f t="shared" si="56"/>
        <v/>
      </c>
      <c r="U223" s="124" t="str">
        <f t="shared" si="48"/>
        <v/>
      </c>
      <c r="V223" s="95"/>
      <c r="W223" s="15" t="str">
        <f t="shared" si="49"/>
        <v/>
      </c>
      <c r="X223" s="15" t="str">
        <f t="shared" si="50"/>
        <v/>
      </c>
    </row>
    <row r="224" spans="1:24" x14ac:dyDescent="0.25">
      <c r="A224" s="102"/>
      <c r="B224" s="18"/>
      <c r="C224" s="103"/>
      <c r="D224" s="103"/>
      <c r="E224" s="104"/>
      <c r="F224" s="136"/>
      <c r="G224" s="70" t="str">
        <f>IF(ISBLANK(E224),"",VLOOKUP(W224,GroupRateTable!A:C,2,FALSE))</f>
        <v/>
      </c>
      <c r="H224" s="71" t="str">
        <f t="shared" si="51"/>
        <v/>
      </c>
      <c r="I224" s="71" t="str">
        <f t="shared" si="52"/>
        <v/>
      </c>
      <c r="J224" s="71" t="str">
        <f t="shared" si="53"/>
        <v/>
      </c>
      <c r="K224" s="71" t="str">
        <f t="shared" si="43"/>
        <v/>
      </c>
      <c r="L224" s="81" t="str">
        <f t="shared" si="54"/>
        <v/>
      </c>
      <c r="M224" s="79" t="str">
        <f>IF(ISBLANK(E224),"",VLOOKUP(W224,GroupRateTable!A:C,3,FALSE))</f>
        <v/>
      </c>
      <c r="N224" s="80" t="str">
        <f t="shared" si="44"/>
        <v/>
      </c>
      <c r="O224" s="80" t="str">
        <f>IF(ISBLANK(E224),"",(VLOOKUP(X224,GroupRateTable!A:C,3,FALSE)*C224)+((VLOOKUP(X224,GroupRateTable!A:C,3,FALSE)/2*D224)))</f>
        <v/>
      </c>
      <c r="P224" s="81" t="str">
        <f t="shared" si="45"/>
        <v/>
      </c>
      <c r="Q224" s="80" t="str">
        <f t="shared" si="46"/>
        <v/>
      </c>
      <c r="R224" s="80" t="str">
        <f t="shared" si="47"/>
        <v/>
      </c>
      <c r="S224" s="81" t="str">
        <f t="shared" si="55"/>
        <v/>
      </c>
      <c r="T224" s="123" t="str">
        <f t="shared" si="56"/>
        <v/>
      </c>
      <c r="U224" s="124" t="str">
        <f t="shared" si="48"/>
        <v/>
      </c>
      <c r="V224" s="95"/>
      <c r="W224" s="15" t="str">
        <f t="shared" si="49"/>
        <v/>
      </c>
      <c r="X224" s="15" t="str">
        <f t="shared" si="50"/>
        <v/>
      </c>
    </row>
    <row r="225" spans="1:24" x14ac:dyDescent="0.25">
      <c r="A225" s="102"/>
      <c r="B225" s="18"/>
      <c r="C225" s="103"/>
      <c r="D225" s="103"/>
      <c r="E225" s="104"/>
      <c r="F225" s="136"/>
      <c r="G225" s="70" t="str">
        <f>IF(ISBLANK(E225),"",VLOOKUP(W225,GroupRateTable!A:C,2,FALSE))</f>
        <v/>
      </c>
      <c r="H225" s="71" t="str">
        <f t="shared" si="51"/>
        <v/>
      </c>
      <c r="I225" s="71" t="str">
        <f t="shared" si="52"/>
        <v/>
      </c>
      <c r="J225" s="71" t="str">
        <f t="shared" si="53"/>
        <v/>
      </c>
      <c r="K225" s="71" t="str">
        <f t="shared" si="43"/>
        <v/>
      </c>
      <c r="L225" s="81" t="str">
        <f t="shared" si="54"/>
        <v/>
      </c>
      <c r="M225" s="79" t="str">
        <f>IF(ISBLANK(E225),"",VLOOKUP(W225,GroupRateTable!A:C,3,FALSE))</f>
        <v/>
      </c>
      <c r="N225" s="80" t="str">
        <f t="shared" si="44"/>
        <v/>
      </c>
      <c r="O225" s="80" t="str">
        <f>IF(ISBLANK(E225),"",(VLOOKUP(X225,GroupRateTable!A:C,3,FALSE)*C225)+((VLOOKUP(X225,GroupRateTable!A:C,3,FALSE)/2*D225)))</f>
        <v/>
      </c>
      <c r="P225" s="81" t="str">
        <f t="shared" si="45"/>
        <v/>
      </c>
      <c r="Q225" s="80" t="str">
        <f t="shared" si="46"/>
        <v/>
      </c>
      <c r="R225" s="80" t="str">
        <f t="shared" si="47"/>
        <v/>
      </c>
      <c r="S225" s="81" t="str">
        <f t="shared" si="55"/>
        <v/>
      </c>
      <c r="T225" s="123" t="str">
        <f t="shared" si="56"/>
        <v/>
      </c>
      <c r="U225" s="124" t="str">
        <f t="shared" si="48"/>
        <v/>
      </c>
      <c r="V225" s="95"/>
      <c r="W225" s="15" t="str">
        <f t="shared" si="49"/>
        <v/>
      </c>
      <c r="X225" s="15" t="str">
        <f t="shared" si="50"/>
        <v/>
      </c>
    </row>
    <row r="226" spans="1:24" x14ac:dyDescent="0.25">
      <c r="A226" s="102"/>
      <c r="B226" s="18"/>
      <c r="C226" s="103"/>
      <c r="D226" s="103"/>
      <c r="E226" s="104"/>
      <c r="F226" s="136"/>
      <c r="G226" s="70" t="str">
        <f>IF(ISBLANK(E226),"",VLOOKUP(W226,GroupRateTable!A:C,2,FALSE))</f>
        <v/>
      </c>
      <c r="H226" s="71" t="str">
        <f t="shared" si="51"/>
        <v/>
      </c>
      <c r="I226" s="71" t="str">
        <f t="shared" si="52"/>
        <v/>
      </c>
      <c r="J226" s="71" t="str">
        <f t="shared" si="53"/>
        <v/>
      </c>
      <c r="K226" s="71" t="str">
        <f t="shared" si="43"/>
        <v/>
      </c>
      <c r="L226" s="81" t="str">
        <f t="shared" si="54"/>
        <v/>
      </c>
      <c r="M226" s="79" t="str">
        <f>IF(ISBLANK(E226),"",VLOOKUP(W226,GroupRateTable!A:C,3,FALSE))</f>
        <v/>
      </c>
      <c r="N226" s="80" t="str">
        <f t="shared" si="44"/>
        <v/>
      </c>
      <c r="O226" s="80" t="str">
        <f>IF(ISBLANK(E226),"",(VLOOKUP(X226,GroupRateTable!A:C,3,FALSE)*C226)+((VLOOKUP(X226,GroupRateTable!A:C,3,FALSE)/2*D226)))</f>
        <v/>
      </c>
      <c r="P226" s="81" t="str">
        <f t="shared" si="45"/>
        <v/>
      </c>
      <c r="Q226" s="80" t="str">
        <f t="shared" si="46"/>
        <v/>
      </c>
      <c r="R226" s="80" t="str">
        <f t="shared" si="47"/>
        <v/>
      </c>
      <c r="S226" s="81" t="str">
        <f t="shared" si="55"/>
        <v/>
      </c>
      <c r="T226" s="123" t="str">
        <f t="shared" si="56"/>
        <v/>
      </c>
      <c r="U226" s="124" t="str">
        <f t="shared" si="48"/>
        <v/>
      </c>
      <c r="V226" s="95"/>
      <c r="W226" s="15" t="str">
        <f t="shared" si="49"/>
        <v/>
      </c>
      <c r="X226" s="15" t="str">
        <f t="shared" si="50"/>
        <v/>
      </c>
    </row>
    <row r="227" spans="1:24" x14ac:dyDescent="0.25">
      <c r="A227" s="102"/>
      <c r="B227" s="18"/>
      <c r="C227" s="103"/>
      <c r="D227" s="103"/>
      <c r="E227" s="104"/>
      <c r="F227" s="136"/>
      <c r="G227" s="70" t="str">
        <f>IF(ISBLANK(E227),"",VLOOKUP(W227,GroupRateTable!A:C,2,FALSE))</f>
        <v/>
      </c>
      <c r="H227" s="71" t="str">
        <f t="shared" si="51"/>
        <v/>
      </c>
      <c r="I227" s="71" t="str">
        <f t="shared" si="52"/>
        <v/>
      </c>
      <c r="J227" s="71" t="str">
        <f t="shared" si="53"/>
        <v/>
      </c>
      <c r="K227" s="71" t="str">
        <f t="shared" si="43"/>
        <v/>
      </c>
      <c r="L227" s="81" t="str">
        <f t="shared" si="54"/>
        <v/>
      </c>
      <c r="M227" s="79" t="str">
        <f>IF(ISBLANK(E227),"",VLOOKUP(W227,GroupRateTable!A:C,3,FALSE))</f>
        <v/>
      </c>
      <c r="N227" s="80" t="str">
        <f t="shared" si="44"/>
        <v/>
      </c>
      <c r="O227" s="80" t="str">
        <f>IF(ISBLANK(E227),"",(VLOOKUP(X227,GroupRateTable!A:C,3,FALSE)*C227)+((VLOOKUP(X227,GroupRateTable!A:C,3,FALSE)/2*D227)))</f>
        <v/>
      </c>
      <c r="P227" s="81" t="str">
        <f t="shared" si="45"/>
        <v/>
      </c>
      <c r="Q227" s="80" t="str">
        <f t="shared" si="46"/>
        <v/>
      </c>
      <c r="R227" s="80" t="str">
        <f t="shared" si="47"/>
        <v/>
      </c>
      <c r="S227" s="81" t="str">
        <f t="shared" si="55"/>
        <v/>
      </c>
      <c r="T227" s="123" t="str">
        <f t="shared" si="56"/>
        <v/>
      </c>
      <c r="U227" s="124" t="str">
        <f t="shared" si="48"/>
        <v/>
      </c>
      <c r="V227" s="95"/>
      <c r="W227" s="15" t="str">
        <f t="shared" si="49"/>
        <v/>
      </c>
      <c r="X227" s="15" t="str">
        <f t="shared" si="50"/>
        <v/>
      </c>
    </row>
    <row r="228" spans="1:24" x14ac:dyDescent="0.25">
      <c r="A228" s="102"/>
      <c r="B228" s="18"/>
      <c r="C228" s="103"/>
      <c r="D228" s="103"/>
      <c r="E228" s="104"/>
      <c r="F228" s="136"/>
      <c r="G228" s="70" t="str">
        <f>IF(ISBLANK(E228),"",VLOOKUP(W228,GroupRateTable!A:C,2,FALSE))</f>
        <v/>
      </c>
      <c r="H228" s="71" t="str">
        <f t="shared" si="51"/>
        <v/>
      </c>
      <c r="I228" s="71" t="str">
        <f t="shared" si="52"/>
        <v/>
      </c>
      <c r="J228" s="71" t="str">
        <f t="shared" si="53"/>
        <v/>
      </c>
      <c r="K228" s="71" t="str">
        <f t="shared" si="43"/>
        <v/>
      </c>
      <c r="L228" s="81" t="str">
        <f t="shared" si="54"/>
        <v/>
      </c>
      <c r="M228" s="79" t="str">
        <f>IF(ISBLANK(E228),"",VLOOKUP(W228,GroupRateTable!A:C,3,FALSE))</f>
        <v/>
      </c>
      <c r="N228" s="80" t="str">
        <f t="shared" si="44"/>
        <v/>
      </c>
      <c r="O228" s="80" t="str">
        <f>IF(ISBLANK(E228),"",(VLOOKUP(X228,GroupRateTable!A:C,3,FALSE)*C228)+((VLOOKUP(X228,GroupRateTable!A:C,3,FALSE)/2*D228)))</f>
        <v/>
      </c>
      <c r="P228" s="81" t="str">
        <f t="shared" si="45"/>
        <v/>
      </c>
      <c r="Q228" s="80" t="str">
        <f t="shared" si="46"/>
        <v/>
      </c>
      <c r="R228" s="80" t="str">
        <f t="shared" si="47"/>
        <v/>
      </c>
      <c r="S228" s="81" t="str">
        <f t="shared" si="55"/>
        <v/>
      </c>
      <c r="T228" s="123" t="str">
        <f t="shared" si="56"/>
        <v/>
      </c>
      <c r="U228" s="124" t="str">
        <f t="shared" si="48"/>
        <v/>
      </c>
      <c r="V228" s="95"/>
      <c r="W228" s="15" t="str">
        <f t="shared" si="49"/>
        <v/>
      </c>
      <c r="X228" s="15" t="str">
        <f t="shared" si="50"/>
        <v/>
      </c>
    </row>
    <row r="229" spans="1:24" x14ac:dyDescent="0.25">
      <c r="A229" s="102"/>
      <c r="B229" s="18"/>
      <c r="C229" s="103"/>
      <c r="D229" s="103"/>
      <c r="E229" s="104"/>
      <c r="F229" s="136"/>
      <c r="G229" s="70" t="str">
        <f>IF(ISBLANK(E229),"",VLOOKUP(W229,GroupRateTable!A:C,2,FALSE))</f>
        <v/>
      </c>
      <c r="H229" s="71" t="str">
        <f t="shared" si="51"/>
        <v/>
      </c>
      <c r="I229" s="71" t="str">
        <f t="shared" si="52"/>
        <v/>
      </c>
      <c r="J229" s="71" t="str">
        <f t="shared" si="53"/>
        <v/>
      </c>
      <c r="K229" s="71" t="str">
        <f t="shared" si="43"/>
        <v/>
      </c>
      <c r="L229" s="81" t="str">
        <f t="shared" si="54"/>
        <v/>
      </c>
      <c r="M229" s="79" t="str">
        <f>IF(ISBLANK(E229),"",VLOOKUP(W229,GroupRateTable!A:C,3,FALSE))</f>
        <v/>
      </c>
      <c r="N229" s="80" t="str">
        <f t="shared" si="44"/>
        <v/>
      </c>
      <c r="O229" s="80" t="str">
        <f>IF(ISBLANK(E229),"",(VLOOKUP(X229,GroupRateTable!A:C,3,FALSE)*C229)+((VLOOKUP(X229,GroupRateTable!A:C,3,FALSE)/2*D229)))</f>
        <v/>
      </c>
      <c r="P229" s="81" t="str">
        <f t="shared" si="45"/>
        <v/>
      </c>
      <c r="Q229" s="80" t="str">
        <f t="shared" si="46"/>
        <v/>
      </c>
      <c r="R229" s="80" t="str">
        <f t="shared" si="47"/>
        <v/>
      </c>
      <c r="S229" s="81" t="str">
        <f t="shared" si="55"/>
        <v/>
      </c>
      <c r="T229" s="123" t="str">
        <f t="shared" si="56"/>
        <v/>
      </c>
      <c r="U229" s="124" t="str">
        <f t="shared" si="48"/>
        <v/>
      </c>
      <c r="V229" s="95"/>
      <c r="W229" s="15" t="str">
        <f t="shared" si="49"/>
        <v/>
      </c>
      <c r="X229" s="15" t="str">
        <f t="shared" si="50"/>
        <v/>
      </c>
    </row>
    <row r="230" spans="1:24" x14ac:dyDescent="0.25">
      <c r="A230" s="102"/>
      <c r="B230" s="18"/>
      <c r="C230" s="103"/>
      <c r="D230" s="103"/>
      <c r="E230" s="104"/>
      <c r="F230" s="136"/>
      <c r="G230" s="70" t="str">
        <f>IF(ISBLANK(E230),"",VLOOKUP(W230,GroupRateTable!A:C,2,FALSE))</f>
        <v/>
      </c>
      <c r="H230" s="71" t="str">
        <f t="shared" si="51"/>
        <v/>
      </c>
      <c r="I230" s="71" t="str">
        <f t="shared" si="52"/>
        <v/>
      </c>
      <c r="J230" s="71" t="str">
        <f t="shared" si="53"/>
        <v/>
      </c>
      <c r="K230" s="71" t="str">
        <f t="shared" si="43"/>
        <v/>
      </c>
      <c r="L230" s="81" t="str">
        <f t="shared" si="54"/>
        <v/>
      </c>
      <c r="M230" s="79" t="str">
        <f>IF(ISBLANK(E230),"",VLOOKUP(W230,GroupRateTable!A:C,3,FALSE))</f>
        <v/>
      </c>
      <c r="N230" s="80" t="str">
        <f t="shared" si="44"/>
        <v/>
      </c>
      <c r="O230" s="80" t="str">
        <f>IF(ISBLANK(E230),"",(VLOOKUP(X230,GroupRateTable!A:C,3,FALSE)*C230)+((VLOOKUP(X230,GroupRateTable!A:C,3,FALSE)/2*D230)))</f>
        <v/>
      </c>
      <c r="P230" s="81" t="str">
        <f t="shared" si="45"/>
        <v/>
      </c>
      <c r="Q230" s="80" t="str">
        <f t="shared" si="46"/>
        <v/>
      </c>
      <c r="R230" s="80" t="str">
        <f t="shared" si="47"/>
        <v/>
      </c>
      <c r="S230" s="81" t="str">
        <f t="shared" si="55"/>
        <v/>
      </c>
      <c r="T230" s="123" t="str">
        <f t="shared" si="56"/>
        <v/>
      </c>
      <c r="U230" s="124" t="str">
        <f t="shared" si="48"/>
        <v/>
      </c>
      <c r="V230" s="95"/>
      <c r="W230" s="15" t="str">
        <f t="shared" si="49"/>
        <v/>
      </c>
      <c r="X230" s="15" t="str">
        <f t="shared" si="50"/>
        <v/>
      </c>
    </row>
    <row r="231" spans="1:24" x14ac:dyDescent="0.25">
      <c r="A231" s="102"/>
      <c r="B231" s="18"/>
      <c r="C231" s="103"/>
      <c r="D231" s="103"/>
      <c r="E231" s="104"/>
      <c r="F231" s="136"/>
      <c r="G231" s="70" t="str">
        <f>IF(ISBLANK(E231),"",VLOOKUP(W231,GroupRateTable!A:C,2,FALSE))</f>
        <v/>
      </c>
      <c r="H231" s="71" t="str">
        <f t="shared" si="51"/>
        <v/>
      </c>
      <c r="I231" s="71" t="str">
        <f t="shared" si="52"/>
        <v/>
      </c>
      <c r="J231" s="71" t="str">
        <f t="shared" si="53"/>
        <v/>
      </c>
      <c r="K231" s="71" t="str">
        <f t="shared" si="43"/>
        <v/>
      </c>
      <c r="L231" s="81" t="str">
        <f t="shared" si="54"/>
        <v/>
      </c>
      <c r="M231" s="79" t="str">
        <f>IF(ISBLANK(E231),"",VLOOKUP(W231,GroupRateTable!A:C,3,FALSE))</f>
        <v/>
      </c>
      <c r="N231" s="80" t="str">
        <f t="shared" si="44"/>
        <v/>
      </c>
      <c r="O231" s="80" t="str">
        <f>IF(ISBLANK(E231),"",(VLOOKUP(X231,GroupRateTable!A:C,3,FALSE)*C231)+((VLOOKUP(X231,GroupRateTable!A:C,3,FALSE)/2*D231)))</f>
        <v/>
      </c>
      <c r="P231" s="81" t="str">
        <f t="shared" si="45"/>
        <v/>
      </c>
      <c r="Q231" s="80" t="str">
        <f t="shared" si="46"/>
        <v/>
      </c>
      <c r="R231" s="80" t="str">
        <f t="shared" si="47"/>
        <v/>
      </c>
      <c r="S231" s="81" t="str">
        <f t="shared" si="55"/>
        <v/>
      </c>
      <c r="T231" s="123" t="str">
        <f t="shared" si="56"/>
        <v/>
      </c>
      <c r="U231" s="124" t="str">
        <f t="shared" si="48"/>
        <v/>
      </c>
      <c r="V231" s="95"/>
      <c r="W231" s="15" t="str">
        <f t="shared" si="49"/>
        <v/>
      </c>
      <c r="X231" s="15" t="str">
        <f t="shared" si="50"/>
        <v/>
      </c>
    </row>
    <row r="232" spans="1:24" x14ac:dyDescent="0.25">
      <c r="A232" s="102"/>
      <c r="B232" s="18"/>
      <c r="C232" s="103"/>
      <c r="D232" s="103"/>
      <c r="E232" s="104"/>
      <c r="F232" s="136"/>
      <c r="G232" s="70" t="str">
        <f>IF(ISBLANK(E232),"",VLOOKUP(W232,GroupRateTable!A:C,2,FALSE))</f>
        <v/>
      </c>
      <c r="H232" s="71" t="str">
        <f t="shared" si="51"/>
        <v/>
      </c>
      <c r="I232" s="71" t="str">
        <f t="shared" si="52"/>
        <v/>
      </c>
      <c r="J232" s="71" t="str">
        <f t="shared" si="53"/>
        <v/>
      </c>
      <c r="K232" s="71" t="str">
        <f t="shared" si="43"/>
        <v/>
      </c>
      <c r="L232" s="81" t="str">
        <f t="shared" si="54"/>
        <v/>
      </c>
      <c r="M232" s="79" t="str">
        <f>IF(ISBLANK(E232),"",VLOOKUP(W232,GroupRateTable!A:C,3,FALSE))</f>
        <v/>
      </c>
      <c r="N232" s="80" t="str">
        <f t="shared" si="44"/>
        <v/>
      </c>
      <c r="O232" s="80" t="str">
        <f>IF(ISBLANK(E232),"",(VLOOKUP(X232,GroupRateTable!A:C,3,FALSE)*C232)+((VLOOKUP(X232,GroupRateTable!A:C,3,FALSE)/2*D232)))</f>
        <v/>
      </c>
      <c r="P232" s="81" t="str">
        <f t="shared" si="45"/>
        <v/>
      </c>
      <c r="Q232" s="80" t="str">
        <f t="shared" si="46"/>
        <v/>
      </c>
      <c r="R232" s="80" t="str">
        <f t="shared" si="47"/>
        <v/>
      </c>
      <c r="S232" s="81" t="str">
        <f t="shared" si="55"/>
        <v/>
      </c>
      <c r="T232" s="123" t="str">
        <f t="shared" si="56"/>
        <v/>
      </c>
      <c r="U232" s="124" t="str">
        <f t="shared" si="48"/>
        <v/>
      </c>
      <c r="V232" s="95"/>
      <c r="W232" s="15" t="str">
        <f t="shared" si="49"/>
        <v/>
      </c>
      <c r="X232" s="15" t="str">
        <f t="shared" si="50"/>
        <v/>
      </c>
    </row>
    <row r="233" spans="1:24" x14ac:dyDescent="0.25">
      <c r="A233" s="102"/>
      <c r="B233" s="18"/>
      <c r="C233" s="103"/>
      <c r="D233" s="103"/>
      <c r="E233" s="104"/>
      <c r="F233" s="136"/>
      <c r="G233" s="70" t="str">
        <f>IF(ISBLANK(E233),"",VLOOKUP(W233,GroupRateTable!A:C,2,FALSE))</f>
        <v/>
      </c>
      <c r="H233" s="71" t="str">
        <f t="shared" si="51"/>
        <v/>
      </c>
      <c r="I233" s="71" t="str">
        <f t="shared" si="52"/>
        <v/>
      </c>
      <c r="J233" s="71" t="str">
        <f t="shared" si="53"/>
        <v/>
      </c>
      <c r="K233" s="71" t="str">
        <f t="shared" si="43"/>
        <v/>
      </c>
      <c r="L233" s="81" t="str">
        <f t="shared" si="54"/>
        <v/>
      </c>
      <c r="M233" s="79" t="str">
        <f>IF(ISBLANK(E233),"",VLOOKUP(W233,GroupRateTable!A:C,3,FALSE))</f>
        <v/>
      </c>
      <c r="N233" s="80" t="str">
        <f t="shared" si="44"/>
        <v/>
      </c>
      <c r="O233" s="80" t="str">
        <f>IF(ISBLANK(E233),"",(VLOOKUP(X233,GroupRateTable!A:C,3,FALSE)*C233)+((VLOOKUP(X233,GroupRateTable!A:C,3,FALSE)/2*D233)))</f>
        <v/>
      </c>
      <c r="P233" s="81" t="str">
        <f t="shared" si="45"/>
        <v/>
      </c>
      <c r="Q233" s="80" t="str">
        <f t="shared" si="46"/>
        <v/>
      </c>
      <c r="R233" s="80" t="str">
        <f t="shared" si="47"/>
        <v/>
      </c>
      <c r="S233" s="81" t="str">
        <f t="shared" si="55"/>
        <v/>
      </c>
      <c r="T233" s="123" t="str">
        <f t="shared" si="56"/>
        <v/>
      </c>
      <c r="U233" s="124" t="str">
        <f t="shared" si="48"/>
        <v/>
      </c>
      <c r="V233" s="95"/>
      <c r="W233" s="15" t="str">
        <f t="shared" si="49"/>
        <v/>
      </c>
      <c r="X233" s="15" t="str">
        <f t="shared" si="50"/>
        <v/>
      </c>
    </row>
    <row r="234" spans="1:24" x14ac:dyDescent="0.25">
      <c r="A234" s="102"/>
      <c r="B234" s="18"/>
      <c r="C234" s="103"/>
      <c r="D234" s="103"/>
      <c r="E234" s="104"/>
      <c r="F234" s="136"/>
      <c r="G234" s="70" t="str">
        <f>IF(ISBLANK(E234),"",VLOOKUP(W234,GroupRateTable!A:C,2,FALSE))</f>
        <v/>
      </c>
      <c r="H234" s="71" t="str">
        <f t="shared" si="51"/>
        <v/>
      </c>
      <c r="I234" s="71" t="str">
        <f t="shared" si="52"/>
        <v/>
      </c>
      <c r="J234" s="71" t="str">
        <f t="shared" si="53"/>
        <v/>
      </c>
      <c r="K234" s="71" t="str">
        <f t="shared" si="43"/>
        <v/>
      </c>
      <c r="L234" s="81" t="str">
        <f t="shared" si="54"/>
        <v/>
      </c>
      <c r="M234" s="79" t="str">
        <f>IF(ISBLANK(E234),"",VLOOKUP(W234,GroupRateTable!A:C,3,FALSE))</f>
        <v/>
      </c>
      <c r="N234" s="80" t="str">
        <f t="shared" si="44"/>
        <v/>
      </c>
      <c r="O234" s="80" t="str">
        <f>IF(ISBLANK(E234),"",(VLOOKUP(X234,GroupRateTable!A:C,3,FALSE)*C234)+((VLOOKUP(X234,GroupRateTable!A:C,3,FALSE)/2*D234)))</f>
        <v/>
      </c>
      <c r="P234" s="81" t="str">
        <f t="shared" si="45"/>
        <v/>
      </c>
      <c r="Q234" s="80" t="str">
        <f t="shared" si="46"/>
        <v/>
      </c>
      <c r="R234" s="80" t="str">
        <f t="shared" si="47"/>
        <v/>
      </c>
      <c r="S234" s="81" t="str">
        <f t="shared" si="55"/>
        <v/>
      </c>
      <c r="T234" s="123" t="str">
        <f t="shared" si="56"/>
        <v/>
      </c>
      <c r="U234" s="124" t="str">
        <f t="shared" si="48"/>
        <v/>
      </c>
      <c r="V234" s="95"/>
      <c r="W234" s="15" t="str">
        <f t="shared" si="49"/>
        <v/>
      </c>
      <c r="X234" s="15" t="str">
        <f t="shared" si="50"/>
        <v/>
      </c>
    </row>
    <row r="235" spans="1:24" x14ac:dyDescent="0.25">
      <c r="A235" s="102"/>
      <c r="B235" s="18"/>
      <c r="C235" s="103"/>
      <c r="D235" s="103"/>
      <c r="E235" s="104"/>
      <c r="F235" s="136"/>
      <c r="G235" s="70" t="str">
        <f>IF(ISBLANK(E235),"",VLOOKUP(W235,GroupRateTable!A:C,2,FALSE))</f>
        <v/>
      </c>
      <c r="H235" s="71" t="str">
        <f t="shared" si="51"/>
        <v/>
      </c>
      <c r="I235" s="71" t="str">
        <f t="shared" si="52"/>
        <v/>
      </c>
      <c r="J235" s="71" t="str">
        <f t="shared" si="53"/>
        <v/>
      </c>
      <c r="K235" s="71" t="str">
        <f t="shared" si="43"/>
        <v/>
      </c>
      <c r="L235" s="81" t="str">
        <f t="shared" si="54"/>
        <v/>
      </c>
      <c r="M235" s="79" t="str">
        <f>IF(ISBLANK(E235),"",VLOOKUP(W235,GroupRateTable!A:C,3,FALSE))</f>
        <v/>
      </c>
      <c r="N235" s="80" t="str">
        <f t="shared" si="44"/>
        <v/>
      </c>
      <c r="O235" s="80" t="str">
        <f>IF(ISBLANK(E235),"",(VLOOKUP(X235,GroupRateTable!A:C,3,FALSE)*C235)+((VLOOKUP(X235,GroupRateTable!A:C,3,FALSE)/2*D235)))</f>
        <v/>
      </c>
      <c r="P235" s="81" t="str">
        <f t="shared" si="45"/>
        <v/>
      </c>
      <c r="Q235" s="80" t="str">
        <f t="shared" si="46"/>
        <v/>
      </c>
      <c r="R235" s="80" t="str">
        <f t="shared" si="47"/>
        <v/>
      </c>
      <c r="S235" s="81" t="str">
        <f t="shared" si="55"/>
        <v/>
      </c>
      <c r="T235" s="123" t="str">
        <f t="shared" si="56"/>
        <v/>
      </c>
      <c r="U235" s="124" t="str">
        <f t="shared" si="48"/>
        <v/>
      </c>
      <c r="V235" s="95"/>
      <c r="W235" s="15" t="str">
        <f t="shared" si="49"/>
        <v/>
      </c>
      <c r="X235" s="15" t="str">
        <f t="shared" si="50"/>
        <v/>
      </c>
    </row>
    <row r="236" spans="1:24" x14ac:dyDescent="0.25">
      <c r="A236" s="102"/>
      <c r="B236" s="18"/>
      <c r="C236" s="103"/>
      <c r="D236" s="103"/>
      <c r="E236" s="104"/>
      <c r="F236" s="136"/>
      <c r="G236" s="70" t="str">
        <f>IF(ISBLANK(E236),"",VLOOKUP(W236,GroupRateTable!A:C,2,FALSE))</f>
        <v/>
      </c>
      <c r="H236" s="71" t="str">
        <f t="shared" si="51"/>
        <v/>
      </c>
      <c r="I236" s="71" t="str">
        <f t="shared" si="52"/>
        <v/>
      </c>
      <c r="J236" s="71" t="str">
        <f t="shared" si="53"/>
        <v/>
      </c>
      <c r="K236" s="71" t="str">
        <f t="shared" si="43"/>
        <v/>
      </c>
      <c r="L236" s="81" t="str">
        <f t="shared" si="54"/>
        <v/>
      </c>
      <c r="M236" s="79" t="str">
        <f>IF(ISBLANK(E236),"",VLOOKUP(W236,GroupRateTable!A:C,3,FALSE))</f>
        <v/>
      </c>
      <c r="N236" s="80" t="str">
        <f t="shared" si="44"/>
        <v/>
      </c>
      <c r="O236" s="80" t="str">
        <f>IF(ISBLANK(E236),"",(VLOOKUP(X236,GroupRateTable!A:C,3,FALSE)*C236)+((VLOOKUP(X236,GroupRateTable!A:C,3,FALSE)/2*D236)))</f>
        <v/>
      </c>
      <c r="P236" s="81" t="str">
        <f t="shared" si="45"/>
        <v/>
      </c>
      <c r="Q236" s="80" t="str">
        <f t="shared" si="46"/>
        <v/>
      </c>
      <c r="R236" s="80" t="str">
        <f t="shared" si="47"/>
        <v/>
      </c>
      <c r="S236" s="81" t="str">
        <f t="shared" si="55"/>
        <v/>
      </c>
      <c r="T236" s="123" t="str">
        <f t="shared" si="56"/>
        <v/>
      </c>
      <c r="U236" s="124" t="str">
        <f t="shared" si="48"/>
        <v/>
      </c>
      <c r="V236" s="95"/>
      <c r="W236" s="15" t="str">
        <f t="shared" si="49"/>
        <v/>
      </c>
      <c r="X236" s="15" t="str">
        <f t="shared" si="50"/>
        <v/>
      </c>
    </row>
    <row r="237" spans="1:24" x14ac:dyDescent="0.25">
      <c r="A237" s="102"/>
      <c r="B237" s="18"/>
      <c r="C237" s="103"/>
      <c r="D237" s="103"/>
      <c r="E237" s="104"/>
      <c r="F237" s="136"/>
      <c r="G237" s="70" t="str">
        <f>IF(ISBLANK(E237),"",VLOOKUP(W237,GroupRateTable!A:C,2,FALSE))</f>
        <v/>
      </c>
      <c r="H237" s="71" t="str">
        <f t="shared" si="51"/>
        <v/>
      </c>
      <c r="I237" s="71" t="str">
        <f t="shared" si="52"/>
        <v/>
      </c>
      <c r="J237" s="71" t="str">
        <f t="shared" si="53"/>
        <v/>
      </c>
      <c r="K237" s="71" t="str">
        <f t="shared" si="43"/>
        <v/>
      </c>
      <c r="L237" s="81" t="str">
        <f t="shared" si="54"/>
        <v/>
      </c>
      <c r="M237" s="79" t="str">
        <f>IF(ISBLANK(E237),"",VLOOKUP(W237,GroupRateTable!A:C,3,FALSE))</f>
        <v/>
      </c>
      <c r="N237" s="80" t="str">
        <f t="shared" si="44"/>
        <v/>
      </c>
      <c r="O237" s="80" t="str">
        <f>IF(ISBLANK(E237),"",(VLOOKUP(X237,GroupRateTable!A:C,3,FALSE)*C237)+((VLOOKUP(X237,GroupRateTable!A:C,3,FALSE)/2*D237)))</f>
        <v/>
      </c>
      <c r="P237" s="81" t="str">
        <f t="shared" si="45"/>
        <v/>
      </c>
      <c r="Q237" s="80" t="str">
        <f t="shared" si="46"/>
        <v/>
      </c>
      <c r="R237" s="80" t="str">
        <f t="shared" si="47"/>
        <v/>
      </c>
      <c r="S237" s="81" t="str">
        <f t="shared" si="55"/>
        <v/>
      </c>
      <c r="T237" s="123" t="str">
        <f t="shared" si="56"/>
        <v/>
      </c>
      <c r="U237" s="124" t="str">
        <f t="shared" si="48"/>
        <v/>
      </c>
      <c r="V237" s="95"/>
      <c r="W237" s="15" t="str">
        <f t="shared" si="49"/>
        <v/>
      </c>
      <c r="X237" s="15" t="str">
        <f t="shared" si="50"/>
        <v/>
      </c>
    </row>
    <row r="238" spans="1:24" x14ac:dyDescent="0.25">
      <c r="A238" s="102"/>
      <c r="B238" s="18"/>
      <c r="C238" s="103"/>
      <c r="D238" s="103"/>
      <c r="E238" s="104"/>
      <c r="F238" s="136"/>
      <c r="G238" s="70" t="str">
        <f>IF(ISBLANK(E238),"",VLOOKUP(W238,GroupRateTable!A:C,2,FALSE))</f>
        <v/>
      </c>
      <c r="H238" s="71" t="str">
        <f t="shared" si="51"/>
        <v/>
      </c>
      <c r="I238" s="71" t="str">
        <f t="shared" si="52"/>
        <v/>
      </c>
      <c r="J238" s="71" t="str">
        <f t="shared" si="53"/>
        <v/>
      </c>
      <c r="K238" s="71" t="str">
        <f t="shared" si="43"/>
        <v/>
      </c>
      <c r="L238" s="81" t="str">
        <f t="shared" si="54"/>
        <v/>
      </c>
      <c r="M238" s="79" t="str">
        <f>IF(ISBLANK(E238),"",VLOOKUP(W238,GroupRateTable!A:C,3,FALSE))</f>
        <v/>
      </c>
      <c r="N238" s="80" t="str">
        <f t="shared" si="44"/>
        <v/>
      </c>
      <c r="O238" s="80" t="str">
        <f>IF(ISBLANK(E238),"",(VLOOKUP(X238,GroupRateTable!A:C,3,FALSE)*C238)+((VLOOKUP(X238,GroupRateTable!A:C,3,FALSE)/2*D238)))</f>
        <v/>
      </c>
      <c r="P238" s="81" t="str">
        <f t="shared" si="45"/>
        <v/>
      </c>
      <c r="Q238" s="80" t="str">
        <f t="shared" si="46"/>
        <v/>
      </c>
      <c r="R238" s="80" t="str">
        <f t="shared" si="47"/>
        <v/>
      </c>
      <c r="S238" s="81" t="str">
        <f t="shared" si="55"/>
        <v/>
      </c>
      <c r="T238" s="123" t="str">
        <f t="shared" si="56"/>
        <v/>
      </c>
      <c r="U238" s="124" t="str">
        <f t="shared" si="48"/>
        <v/>
      </c>
      <c r="V238" s="95"/>
      <c r="W238" s="15" t="str">
        <f t="shared" si="49"/>
        <v/>
      </c>
      <c r="X238" s="15" t="str">
        <f t="shared" si="50"/>
        <v/>
      </c>
    </row>
    <row r="239" spans="1:24" x14ac:dyDescent="0.25">
      <c r="A239" s="102"/>
      <c r="B239" s="18"/>
      <c r="C239" s="103"/>
      <c r="D239" s="103"/>
      <c r="E239" s="104"/>
      <c r="F239" s="136"/>
      <c r="G239" s="70" t="str">
        <f>IF(ISBLANK(E239),"",VLOOKUP(W239,GroupRateTable!A:C,2,FALSE))</f>
        <v/>
      </c>
      <c r="H239" s="71" t="str">
        <f t="shared" si="51"/>
        <v/>
      </c>
      <c r="I239" s="71" t="str">
        <f t="shared" si="52"/>
        <v/>
      </c>
      <c r="J239" s="71" t="str">
        <f t="shared" si="53"/>
        <v/>
      </c>
      <c r="K239" s="71" t="str">
        <f t="shared" si="43"/>
        <v/>
      </c>
      <c r="L239" s="81" t="str">
        <f t="shared" si="54"/>
        <v/>
      </c>
      <c r="M239" s="79" t="str">
        <f>IF(ISBLANK(E239),"",VLOOKUP(W239,GroupRateTable!A:C,3,FALSE))</f>
        <v/>
      </c>
      <c r="N239" s="80" t="str">
        <f t="shared" si="44"/>
        <v/>
      </c>
      <c r="O239" s="80" t="str">
        <f>IF(ISBLANK(E239),"",(VLOOKUP(X239,GroupRateTable!A:C,3,FALSE)*C239)+((VLOOKUP(X239,GroupRateTable!A:C,3,FALSE)/2*D239)))</f>
        <v/>
      </c>
      <c r="P239" s="81" t="str">
        <f t="shared" si="45"/>
        <v/>
      </c>
      <c r="Q239" s="80" t="str">
        <f t="shared" si="46"/>
        <v/>
      </c>
      <c r="R239" s="80" t="str">
        <f t="shared" si="47"/>
        <v/>
      </c>
      <c r="S239" s="81" t="str">
        <f t="shared" si="55"/>
        <v/>
      </c>
      <c r="T239" s="123" t="str">
        <f t="shared" si="56"/>
        <v/>
      </c>
      <c r="U239" s="124" t="str">
        <f t="shared" si="48"/>
        <v/>
      </c>
      <c r="V239" s="95"/>
      <c r="W239" s="15" t="str">
        <f t="shared" si="49"/>
        <v/>
      </c>
      <c r="X239" s="15" t="str">
        <f t="shared" si="50"/>
        <v/>
      </c>
    </row>
    <row r="240" spans="1:24" x14ac:dyDescent="0.25">
      <c r="A240" s="102"/>
      <c r="B240" s="18"/>
      <c r="C240" s="103"/>
      <c r="D240" s="103"/>
      <c r="E240" s="104"/>
      <c r="F240" s="136"/>
      <c r="G240" s="70" t="str">
        <f>IF(ISBLANK(E240),"",VLOOKUP(W240,GroupRateTable!A:C,2,FALSE))</f>
        <v/>
      </c>
      <c r="H240" s="71" t="str">
        <f t="shared" si="51"/>
        <v/>
      </c>
      <c r="I240" s="71" t="str">
        <f t="shared" si="52"/>
        <v/>
      </c>
      <c r="J240" s="71" t="str">
        <f t="shared" si="53"/>
        <v/>
      </c>
      <c r="K240" s="71" t="str">
        <f t="shared" si="43"/>
        <v/>
      </c>
      <c r="L240" s="81" t="str">
        <f t="shared" si="54"/>
        <v/>
      </c>
      <c r="M240" s="79" t="str">
        <f>IF(ISBLANK(E240),"",VLOOKUP(W240,GroupRateTable!A:C,3,FALSE))</f>
        <v/>
      </c>
      <c r="N240" s="80" t="str">
        <f t="shared" si="44"/>
        <v/>
      </c>
      <c r="O240" s="80" t="str">
        <f>IF(ISBLANK(E240),"",(VLOOKUP(X240,GroupRateTable!A:C,3,FALSE)*C240)+((VLOOKUP(X240,GroupRateTable!A:C,3,FALSE)/2*D240)))</f>
        <v/>
      </c>
      <c r="P240" s="81" t="str">
        <f t="shared" si="45"/>
        <v/>
      </c>
      <c r="Q240" s="80" t="str">
        <f t="shared" si="46"/>
        <v/>
      </c>
      <c r="R240" s="80" t="str">
        <f t="shared" si="47"/>
        <v/>
      </c>
      <c r="S240" s="81" t="str">
        <f t="shared" si="55"/>
        <v/>
      </c>
      <c r="T240" s="123" t="str">
        <f t="shared" si="56"/>
        <v/>
      </c>
      <c r="U240" s="124" t="str">
        <f t="shared" si="48"/>
        <v/>
      </c>
      <c r="V240" s="95"/>
      <c r="W240" s="15" t="str">
        <f t="shared" si="49"/>
        <v/>
      </c>
      <c r="X240" s="15" t="str">
        <f t="shared" si="50"/>
        <v/>
      </c>
    </row>
    <row r="241" spans="1:24" x14ac:dyDescent="0.25">
      <c r="A241" s="102"/>
      <c r="B241" s="18"/>
      <c r="C241" s="103"/>
      <c r="D241" s="103"/>
      <c r="E241" s="104"/>
      <c r="F241" s="136"/>
      <c r="G241" s="70" t="str">
        <f>IF(ISBLANK(E241),"",VLOOKUP(W241,GroupRateTable!A:C,2,FALSE))</f>
        <v/>
      </c>
      <c r="H241" s="71" t="str">
        <f t="shared" si="51"/>
        <v/>
      </c>
      <c r="I241" s="71" t="str">
        <f t="shared" si="52"/>
        <v/>
      </c>
      <c r="J241" s="71" t="str">
        <f t="shared" si="53"/>
        <v/>
      </c>
      <c r="K241" s="71" t="str">
        <f t="shared" si="43"/>
        <v/>
      </c>
      <c r="L241" s="81" t="str">
        <f t="shared" si="54"/>
        <v/>
      </c>
      <c r="M241" s="79" t="str">
        <f>IF(ISBLANK(E241),"",VLOOKUP(W241,GroupRateTable!A:C,3,FALSE))</f>
        <v/>
      </c>
      <c r="N241" s="80" t="str">
        <f t="shared" si="44"/>
        <v/>
      </c>
      <c r="O241" s="80" t="str">
        <f>IF(ISBLANK(E241),"",(VLOOKUP(X241,GroupRateTable!A:C,3,FALSE)*C241)+((VLOOKUP(X241,GroupRateTable!A:C,3,FALSE)/2*D241)))</f>
        <v/>
      </c>
      <c r="P241" s="81" t="str">
        <f t="shared" si="45"/>
        <v/>
      </c>
      <c r="Q241" s="80" t="str">
        <f t="shared" si="46"/>
        <v/>
      </c>
      <c r="R241" s="80" t="str">
        <f t="shared" si="47"/>
        <v/>
      </c>
      <c r="S241" s="81" t="str">
        <f t="shared" si="55"/>
        <v/>
      </c>
      <c r="T241" s="123" t="str">
        <f t="shared" si="56"/>
        <v/>
      </c>
      <c r="U241" s="124" t="str">
        <f t="shared" si="48"/>
        <v/>
      </c>
      <c r="V241" s="95"/>
      <c r="W241" s="15" t="str">
        <f t="shared" si="49"/>
        <v/>
      </c>
      <c r="X241" s="15" t="str">
        <f t="shared" si="50"/>
        <v/>
      </c>
    </row>
    <row r="242" spans="1:24" x14ac:dyDescent="0.25">
      <c r="A242" s="102"/>
      <c r="B242" s="18"/>
      <c r="C242" s="103"/>
      <c r="D242" s="103"/>
      <c r="E242" s="104"/>
      <c r="F242" s="136"/>
      <c r="G242" s="70" t="str">
        <f>IF(ISBLANK(E242),"",VLOOKUP(W242,GroupRateTable!A:C,2,FALSE))</f>
        <v/>
      </c>
      <c r="H242" s="71" t="str">
        <f t="shared" si="51"/>
        <v/>
      </c>
      <c r="I242" s="71" t="str">
        <f t="shared" si="52"/>
        <v/>
      </c>
      <c r="J242" s="71" t="str">
        <f t="shared" si="53"/>
        <v/>
      </c>
      <c r="K242" s="71" t="str">
        <f t="shared" si="43"/>
        <v/>
      </c>
      <c r="L242" s="81" t="str">
        <f t="shared" si="54"/>
        <v/>
      </c>
      <c r="M242" s="79" t="str">
        <f>IF(ISBLANK(E242),"",VLOOKUP(W242,GroupRateTable!A:C,3,FALSE))</f>
        <v/>
      </c>
      <c r="N242" s="80" t="str">
        <f t="shared" si="44"/>
        <v/>
      </c>
      <c r="O242" s="80" t="str">
        <f>IF(ISBLANK(E242),"",(VLOOKUP(X242,GroupRateTable!A:C,3,FALSE)*C242)+((VLOOKUP(X242,GroupRateTable!A:C,3,FALSE)/2*D242)))</f>
        <v/>
      </c>
      <c r="P242" s="81" t="str">
        <f t="shared" si="45"/>
        <v/>
      </c>
      <c r="Q242" s="80" t="str">
        <f t="shared" si="46"/>
        <v/>
      </c>
      <c r="R242" s="80" t="str">
        <f t="shared" si="47"/>
        <v/>
      </c>
      <c r="S242" s="81" t="str">
        <f t="shared" si="55"/>
        <v/>
      </c>
      <c r="T242" s="123" t="str">
        <f t="shared" si="56"/>
        <v/>
      </c>
      <c r="U242" s="124" t="str">
        <f t="shared" si="48"/>
        <v/>
      </c>
      <c r="V242" s="95"/>
      <c r="W242" s="15" t="str">
        <f t="shared" si="49"/>
        <v/>
      </c>
      <c r="X242" s="15" t="str">
        <f t="shared" si="50"/>
        <v/>
      </c>
    </row>
    <row r="243" spans="1:24" x14ac:dyDescent="0.25">
      <c r="A243" s="102"/>
      <c r="B243" s="18"/>
      <c r="C243" s="103"/>
      <c r="D243" s="103"/>
      <c r="E243" s="104"/>
      <c r="F243" s="136"/>
      <c r="G243" s="70" t="str">
        <f>IF(ISBLANK(E243),"",VLOOKUP(W243,GroupRateTable!A:C,2,FALSE))</f>
        <v/>
      </c>
      <c r="H243" s="71" t="str">
        <f t="shared" si="51"/>
        <v/>
      </c>
      <c r="I243" s="71" t="str">
        <f t="shared" si="52"/>
        <v/>
      </c>
      <c r="J243" s="71" t="str">
        <f t="shared" si="53"/>
        <v/>
      </c>
      <c r="K243" s="71" t="str">
        <f t="shared" si="43"/>
        <v/>
      </c>
      <c r="L243" s="81" t="str">
        <f t="shared" si="54"/>
        <v/>
      </c>
      <c r="M243" s="79" t="str">
        <f>IF(ISBLANK(E243),"",VLOOKUP(W243,GroupRateTable!A:C,3,FALSE))</f>
        <v/>
      </c>
      <c r="N243" s="80" t="str">
        <f t="shared" si="44"/>
        <v/>
      </c>
      <c r="O243" s="80" t="str">
        <f>IF(ISBLANK(E243),"",(VLOOKUP(X243,GroupRateTable!A:C,3,FALSE)*C243)+((VLOOKUP(X243,GroupRateTable!A:C,3,FALSE)/2*D243)))</f>
        <v/>
      </c>
      <c r="P243" s="81" t="str">
        <f t="shared" si="45"/>
        <v/>
      </c>
      <c r="Q243" s="80" t="str">
        <f t="shared" si="46"/>
        <v/>
      </c>
      <c r="R243" s="80" t="str">
        <f t="shared" si="47"/>
        <v/>
      </c>
      <c r="S243" s="81" t="str">
        <f t="shared" si="55"/>
        <v/>
      </c>
      <c r="T243" s="123" t="str">
        <f t="shared" si="56"/>
        <v/>
      </c>
      <c r="U243" s="124" t="str">
        <f t="shared" si="48"/>
        <v/>
      </c>
      <c r="V243" s="95"/>
      <c r="W243" s="15" t="str">
        <f t="shared" si="49"/>
        <v/>
      </c>
      <c r="X243" s="15" t="str">
        <f t="shared" si="50"/>
        <v/>
      </c>
    </row>
    <row r="244" spans="1:24" x14ac:dyDescent="0.25">
      <c r="A244" s="102"/>
      <c r="B244" s="18"/>
      <c r="C244" s="103"/>
      <c r="D244" s="103"/>
      <c r="E244" s="104"/>
      <c r="F244" s="136"/>
      <c r="G244" s="70" t="str">
        <f>IF(ISBLANK(E244),"",VLOOKUP(W244,GroupRateTable!A:C,2,FALSE))</f>
        <v/>
      </c>
      <c r="H244" s="71" t="str">
        <f t="shared" si="51"/>
        <v/>
      </c>
      <c r="I244" s="71" t="str">
        <f t="shared" si="52"/>
        <v/>
      </c>
      <c r="J244" s="71" t="str">
        <f t="shared" si="53"/>
        <v/>
      </c>
      <c r="K244" s="71" t="str">
        <f t="shared" si="43"/>
        <v/>
      </c>
      <c r="L244" s="81" t="str">
        <f t="shared" si="54"/>
        <v/>
      </c>
      <c r="M244" s="79" t="str">
        <f>IF(ISBLANK(E244),"",VLOOKUP(W244,GroupRateTable!A:C,3,FALSE))</f>
        <v/>
      </c>
      <c r="N244" s="80" t="str">
        <f t="shared" si="44"/>
        <v/>
      </c>
      <c r="O244" s="80" t="str">
        <f>IF(ISBLANK(E244),"",(VLOOKUP(X244,GroupRateTable!A:C,3,FALSE)*C244)+((VLOOKUP(X244,GroupRateTable!A:C,3,FALSE)/2*D244)))</f>
        <v/>
      </c>
      <c r="P244" s="81" t="str">
        <f t="shared" si="45"/>
        <v/>
      </c>
      <c r="Q244" s="80" t="str">
        <f t="shared" si="46"/>
        <v/>
      </c>
      <c r="R244" s="80" t="str">
        <f t="shared" si="47"/>
        <v/>
      </c>
      <c r="S244" s="81" t="str">
        <f t="shared" si="55"/>
        <v/>
      </c>
      <c r="T244" s="123" t="str">
        <f t="shared" si="56"/>
        <v/>
      </c>
      <c r="U244" s="124" t="str">
        <f t="shared" si="48"/>
        <v/>
      </c>
      <c r="V244" s="95"/>
      <c r="W244" s="15" t="str">
        <f t="shared" si="49"/>
        <v/>
      </c>
      <c r="X244" s="15" t="str">
        <f t="shared" si="50"/>
        <v/>
      </c>
    </row>
    <row r="245" spans="1:24" x14ac:dyDescent="0.25">
      <c r="A245" s="102"/>
      <c r="B245" s="18"/>
      <c r="C245" s="103"/>
      <c r="D245" s="103"/>
      <c r="E245" s="104"/>
      <c r="F245" s="136"/>
      <c r="G245" s="70" t="str">
        <f>IF(ISBLANK(E245),"",VLOOKUP(W245,GroupRateTable!A:C,2,FALSE))</f>
        <v/>
      </c>
      <c r="H245" s="71" t="str">
        <f t="shared" si="51"/>
        <v/>
      </c>
      <c r="I245" s="71" t="str">
        <f t="shared" si="52"/>
        <v/>
      </c>
      <c r="J245" s="71" t="str">
        <f t="shared" si="53"/>
        <v/>
      </c>
      <c r="K245" s="71" t="str">
        <f t="shared" si="43"/>
        <v/>
      </c>
      <c r="L245" s="81" t="str">
        <f t="shared" si="54"/>
        <v/>
      </c>
      <c r="M245" s="79" t="str">
        <f>IF(ISBLANK(E245),"",VLOOKUP(W245,GroupRateTable!A:C,3,FALSE))</f>
        <v/>
      </c>
      <c r="N245" s="80" t="str">
        <f t="shared" si="44"/>
        <v/>
      </c>
      <c r="O245" s="80" t="str">
        <f>IF(ISBLANK(E245),"",(VLOOKUP(X245,GroupRateTable!A:C,3,FALSE)*C245)+((VLOOKUP(X245,GroupRateTable!A:C,3,FALSE)/2*D245)))</f>
        <v/>
      </c>
      <c r="P245" s="81" t="str">
        <f t="shared" si="45"/>
        <v/>
      </c>
      <c r="Q245" s="80" t="str">
        <f t="shared" si="46"/>
        <v/>
      </c>
      <c r="R245" s="80" t="str">
        <f t="shared" si="47"/>
        <v/>
      </c>
      <c r="S245" s="81" t="str">
        <f t="shared" si="55"/>
        <v/>
      </c>
      <c r="T245" s="123" t="str">
        <f t="shared" si="56"/>
        <v/>
      </c>
      <c r="U245" s="124" t="str">
        <f t="shared" si="48"/>
        <v/>
      </c>
      <c r="V245" s="95"/>
      <c r="W245" s="15" t="str">
        <f t="shared" si="49"/>
        <v/>
      </c>
      <c r="X245" s="15" t="str">
        <f t="shared" si="50"/>
        <v/>
      </c>
    </row>
    <row r="246" spans="1:24" x14ac:dyDescent="0.25">
      <c r="A246" s="102"/>
      <c r="B246" s="18"/>
      <c r="C246" s="103"/>
      <c r="D246" s="103"/>
      <c r="E246" s="104"/>
      <c r="F246" s="136"/>
      <c r="G246" s="70" t="str">
        <f>IF(ISBLANK(E246),"",VLOOKUP(W246,GroupRateTable!A:C,2,FALSE))</f>
        <v/>
      </c>
      <c r="H246" s="71" t="str">
        <f t="shared" si="51"/>
        <v/>
      </c>
      <c r="I246" s="71" t="str">
        <f t="shared" si="52"/>
        <v/>
      </c>
      <c r="J246" s="71" t="str">
        <f t="shared" si="53"/>
        <v/>
      </c>
      <c r="K246" s="71" t="str">
        <f t="shared" si="43"/>
        <v/>
      </c>
      <c r="L246" s="81" t="str">
        <f t="shared" si="54"/>
        <v/>
      </c>
      <c r="M246" s="79" t="str">
        <f>IF(ISBLANK(E246),"",VLOOKUP(W246,GroupRateTable!A:C,3,FALSE))</f>
        <v/>
      </c>
      <c r="N246" s="80" t="str">
        <f t="shared" si="44"/>
        <v/>
      </c>
      <c r="O246" s="80" t="str">
        <f>IF(ISBLANK(E246),"",(VLOOKUP(X246,GroupRateTable!A:C,3,FALSE)*C246)+((VLOOKUP(X246,GroupRateTable!A:C,3,FALSE)/2*D246)))</f>
        <v/>
      </c>
      <c r="P246" s="81" t="str">
        <f t="shared" si="45"/>
        <v/>
      </c>
      <c r="Q246" s="80" t="str">
        <f t="shared" si="46"/>
        <v/>
      </c>
      <c r="R246" s="80" t="str">
        <f t="shared" si="47"/>
        <v/>
      </c>
      <c r="S246" s="81" t="str">
        <f t="shared" si="55"/>
        <v/>
      </c>
      <c r="T246" s="123" t="str">
        <f t="shared" si="56"/>
        <v/>
      </c>
      <c r="U246" s="124" t="str">
        <f t="shared" si="48"/>
        <v/>
      </c>
      <c r="V246" s="95"/>
      <c r="W246" s="15" t="str">
        <f t="shared" si="49"/>
        <v/>
      </c>
      <c r="X246" s="15" t="str">
        <f t="shared" si="50"/>
        <v/>
      </c>
    </row>
    <row r="247" spans="1:24" x14ac:dyDescent="0.25">
      <c r="A247" s="102"/>
      <c r="B247" s="18"/>
      <c r="C247" s="103"/>
      <c r="D247" s="103"/>
      <c r="E247" s="104"/>
      <c r="F247" s="136"/>
      <c r="G247" s="70" t="str">
        <f>IF(ISBLANK(E247),"",VLOOKUP(W247,GroupRateTable!A:C,2,FALSE))</f>
        <v/>
      </c>
      <c r="H247" s="71" t="str">
        <f t="shared" si="51"/>
        <v/>
      </c>
      <c r="I247" s="71" t="str">
        <f t="shared" si="52"/>
        <v/>
      </c>
      <c r="J247" s="71" t="str">
        <f t="shared" si="53"/>
        <v/>
      </c>
      <c r="K247" s="71" t="str">
        <f t="shared" si="43"/>
        <v/>
      </c>
      <c r="L247" s="81" t="str">
        <f t="shared" si="54"/>
        <v/>
      </c>
      <c r="M247" s="79" t="str">
        <f>IF(ISBLANK(E247),"",VLOOKUP(W247,GroupRateTable!A:C,3,FALSE))</f>
        <v/>
      </c>
      <c r="N247" s="80" t="str">
        <f t="shared" si="44"/>
        <v/>
      </c>
      <c r="O247" s="80" t="str">
        <f>IF(ISBLANK(E247),"",(VLOOKUP(X247,GroupRateTable!A:C,3,FALSE)*C247)+((VLOOKUP(X247,GroupRateTable!A:C,3,FALSE)/2*D247)))</f>
        <v/>
      </c>
      <c r="P247" s="81" t="str">
        <f t="shared" si="45"/>
        <v/>
      </c>
      <c r="Q247" s="80" t="str">
        <f t="shared" si="46"/>
        <v/>
      </c>
      <c r="R247" s="80" t="str">
        <f t="shared" si="47"/>
        <v/>
      </c>
      <c r="S247" s="81" t="str">
        <f t="shared" si="55"/>
        <v/>
      </c>
      <c r="T247" s="123" t="str">
        <f t="shared" si="56"/>
        <v/>
      </c>
      <c r="U247" s="124" t="str">
        <f t="shared" si="48"/>
        <v/>
      </c>
      <c r="V247" s="95"/>
      <c r="W247" s="15" t="str">
        <f t="shared" si="49"/>
        <v/>
      </c>
      <c r="X247" s="15" t="str">
        <f t="shared" si="50"/>
        <v/>
      </c>
    </row>
    <row r="248" spans="1:24" x14ac:dyDescent="0.25">
      <c r="A248" s="102"/>
      <c r="B248" s="18"/>
      <c r="C248" s="103"/>
      <c r="D248" s="103"/>
      <c r="E248" s="104"/>
      <c r="F248" s="136"/>
      <c r="G248" s="70" t="str">
        <f>IF(ISBLANK(E248),"",VLOOKUP(W248,GroupRateTable!A:C,2,FALSE))</f>
        <v/>
      </c>
      <c r="H248" s="71" t="str">
        <f t="shared" si="51"/>
        <v/>
      </c>
      <c r="I248" s="71" t="str">
        <f t="shared" si="52"/>
        <v/>
      </c>
      <c r="J248" s="71" t="str">
        <f t="shared" si="53"/>
        <v/>
      </c>
      <c r="K248" s="71" t="str">
        <f t="shared" si="43"/>
        <v/>
      </c>
      <c r="L248" s="81" t="str">
        <f t="shared" si="54"/>
        <v/>
      </c>
      <c r="M248" s="79" t="str">
        <f>IF(ISBLANK(E248),"",VLOOKUP(W248,GroupRateTable!A:C,3,FALSE))</f>
        <v/>
      </c>
      <c r="N248" s="80" t="str">
        <f t="shared" si="44"/>
        <v/>
      </c>
      <c r="O248" s="80" t="str">
        <f>IF(ISBLANK(E248),"",(VLOOKUP(X248,GroupRateTable!A:C,3,FALSE)*C248)+((VLOOKUP(X248,GroupRateTable!A:C,3,FALSE)/2*D248)))</f>
        <v/>
      </c>
      <c r="P248" s="81" t="str">
        <f t="shared" si="45"/>
        <v/>
      </c>
      <c r="Q248" s="80" t="str">
        <f t="shared" si="46"/>
        <v/>
      </c>
      <c r="R248" s="80" t="str">
        <f t="shared" si="47"/>
        <v/>
      </c>
      <c r="S248" s="81" t="str">
        <f t="shared" si="55"/>
        <v/>
      </c>
      <c r="T248" s="123" t="str">
        <f t="shared" si="56"/>
        <v/>
      </c>
      <c r="U248" s="124" t="str">
        <f t="shared" si="48"/>
        <v/>
      </c>
      <c r="V248" s="95"/>
      <c r="W248" s="15" t="str">
        <f t="shared" si="49"/>
        <v/>
      </c>
      <c r="X248" s="15" t="str">
        <f t="shared" si="50"/>
        <v/>
      </c>
    </row>
    <row r="249" spans="1:24" x14ac:dyDescent="0.25">
      <c r="A249" s="102"/>
      <c r="B249" s="18"/>
      <c r="C249" s="103"/>
      <c r="D249" s="103"/>
      <c r="E249" s="104"/>
      <c r="F249" s="136"/>
      <c r="G249" s="70" t="str">
        <f>IF(ISBLANK(E249),"",VLOOKUP(W249,GroupRateTable!A:C,2,FALSE))</f>
        <v/>
      </c>
      <c r="H249" s="71" t="str">
        <f t="shared" si="51"/>
        <v/>
      </c>
      <c r="I249" s="71" t="str">
        <f t="shared" si="52"/>
        <v/>
      </c>
      <c r="J249" s="71" t="str">
        <f t="shared" si="53"/>
        <v/>
      </c>
      <c r="K249" s="71" t="str">
        <f t="shared" si="43"/>
        <v/>
      </c>
      <c r="L249" s="81" t="str">
        <f t="shared" si="54"/>
        <v/>
      </c>
      <c r="M249" s="79" t="str">
        <f>IF(ISBLANK(E249),"",VLOOKUP(W249,GroupRateTable!A:C,3,FALSE))</f>
        <v/>
      </c>
      <c r="N249" s="80" t="str">
        <f t="shared" si="44"/>
        <v/>
      </c>
      <c r="O249" s="80" t="str">
        <f>IF(ISBLANK(E249),"",(VLOOKUP(X249,GroupRateTable!A:C,3,FALSE)*C249)+((VLOOKUP(X249,GroupRateTable!A:C,3,FALSE)/2*D249)))</f>
        <v/>
      </c>
      <c r="P249" s="81" t="str">
        <f t="shared" si="45"/>
        <v/>
      </c>
      <c r="Q249" s="80" t="str">
        <f t="shared" si="46"/>
        <v/>
      </c>
      <c r="R249" s="80" t="str">
        <f t="shared" si="47"/>
        <v/>
      </c>
      <c r="S249" s="81" t="str">
        <f t="shared" si="55"/>
        <v/>
      </c>
      <c r="T249" s="123" t="str">
        <f t="shared" si="56"/>
        <v/>
      </c>
      <c r="U249" s="124" t="str">
        <f t="shared" si="48"/>
        <v/>
      </c>
      <c r="V249" s="95"/>
      <c r="W249" s="15" t="str">
        <f t="shared" si="49"/>
        <v/>
      </c>
      <c r="X249" s="15" t="str">
        <f t="shared" si="50"/>
        <v/>
      </c>
    </row>
    <row r="250" spans="1:24" x14ac:dyDescent="0.25">
      <c r="A250" s="102"/>
      <c r="B250" s="18"/>
      <c r="C250" s="103"/>
      <c r="D250" s="103"/>
      <c r="E250" s="104"/>
      <c r="F250" s="136"/>
      <c r="G250" s="70" t="str">
        <f>IF(ISBLANK(E250),"",VLOOKUP(W250,GroupRateTable!A:C,2,FALSE))</f>
        <v/>
      </c>
      <c r="H250" s="71" t="str">
        <f t="shared" si="51"/>
        <v/>
      </c>
      <c r="I250" s="71" t="str">
        <f t="shared" si="52"/>
        <v/>
      </c>
      <c r="J250" s="71" t="str">
        <f t="shared" si="53"/>
        <v/>
      </c>
      <c r="K250" s="71" t="str">
        <f t="shared" si="43"/>
        <v/>
      </c>
      <c r="L250" s="81" t="str">
        <f t="shared" si="54"/>
        <v/>
      </c>
      <c r="M250" s="79" t="str">
        <f>IF(ISBLANK(E250),"",VLOOKUP(W250,GroupRateTable!A:C,3,FALSE))</f>
        <v/>
      </c>
      <c r="N250" s="80" t="str">
        <f t="shared" si="44"/>
        <v/>
      </c>
      <c r="O250" s="80" t="str">
        <f>IF(ISBLANK(E250),"",(VLOOKUP(X250,GroupRateTable!A:C,3,FALSE)*C250)+((VLOOKUP(X250,GroupRateTable!A:C,3,FALSE)/2*D250)))</f>
        <v/>
      </c>
      <c r="P250" s="81" t="str">
        <f t="shared" si="45"/>
        <v/>
      </c>
      <c r="Q250" s="80" t="str">
        <f t="shared" si="46"/>
        <v/>
      </c>
      <c r="R250" s="80" t="str">
        <f>IF(ISBLANK(E250),"",N250+K250)</f>
        <v/>
      </c>
      <c r="S250" s="81" t="str">
        <f>IF(ISBLANK(E250),"",IF(R250&gt;Q250,0,Q250-R250))</f>
        <v/>
      </c>
      <c r="T250" s="123" t="str">
        <f>IF(ISBLANK(E250),"",S250+L250)</f>
        <v/>
      </c>
      <c r="U250" s="124" t="str">
        <f t="shared" si="48"/>
        <v/>
      </c>
      <c r="V250" s="95"/>
      <c r="W250" s="15" t="str">
        <f t="shared" si="49"/>
        <v/>
      </c>
      <c r="X250" s="15" t="str">
        <f t="shared" si="50"/>
        <v/>
      </c>
    </row>
    <row r="251" spans="1:24" x14ac:dyDescent="0.25">
      <c r="A251" s="102"/>
      <c r="B251" s="18"/>
      <c r="C251" s="103"/>
      <c r="D251" s="103"/>
      <c r="E251" s="104"/>
      <c r="F251" s="136"/>
      <c r="G251" s="70" t="str">
        <f>IF(ISBLANK(E251),"",VLOOKUP(W251,GroupRateTable!A:C,2,FALSE))</f>
        <v/>
      </c>
      <c r="H251" s="71" t="str">
        <f t="shared" si="51"/>
        <v/>
      </c>
      <c r="I251" s="71" t="str">
        <f t="shared" si="52"/>
        <v/>
      </c>
      <c r="J251" s="71" t="str">
        <f t="shared" si="53"/>
        <v/>
      </c>
      <c r="K251" s="71" t="str">
        <f t="shared" si="43"/>
        <v/>
      </c>
      <c r="L251" s="81" t="str">
        <f t="shared" si="54"/>
        <v/>
      </c>
      <c r="M251" s="79" t="str">
        <f>IF(ISBLANK(E251),"",VLOOKUP(W251,GroupRateTable!A:C,3,FALSE))</f>
        <v/>
      </c>
      <c r="N251" s="80" t="str">
        <f t="shared" si="44"/>
        <v/>
      </c>
      <c r="O251" s="80" t="str">
        <f>IF(ISBLANK(E251),"",(VLOOKUP(X251,GroupRateTable!A:C,3,FALSE)*C251)+((VLOOKUP(X251,GroupRateTable!A:C,3,FALSE)/2*D251)))</f>
        <v/>
      </c>
      <c r="P251" s="81" t="str">
        <f t="shared" si="45"/>
        <v/>
      </c>
      <c r="Q251" s="80" t="str">
        <f t="shared" si="46"/>
        <v/>
      </c>
      <c r="R251" s="80" t="str">
        <f t="shared" ref="R251:R301" si="57">IF(ISBLANK(E251),"",N251+K251)</f>
        <v/>
      </c>
      <c r="S251" s="81" t="str">
        <f t="shared" si="55"/>
        <v/>
      </c>
      <c r="T251" s="123" t="str">
        <f t="shared" si="56"/>
        <v/>
      </c>
      <c r="U251" s="124" t="str">
        <f t="shared" si="48"/>
        <v/>
      </c>
      <c r="V251" s="95"/>
      <c r="W251" s="15" t="str">
        <f t="shared" si="49"/>
        <v/>
      </c>
      <c r="X251" s="15" t="str">
        <f t="shared" si="50"/>
        <v/>
      </c>
    </row>
    <row r="252" spans="1:24" x14ac:dyDescent="0.25">
      <c r="A252" s="102"/>
      <c r="B252" s="18"/>
      <c r="C252" s="103"/>
      <c r="D252" s="103"/>
      <c r="E252" s="104"/>
      <c r="F252" s="136"/>
      <c r="G252" s="70" t="str">
        <f>IF(ISBLANK(E252),"",VLOOKUP(W252,GroupRateTable!A:C,2,FALSE))</f>
        <v/>
      </c>
      <c r="H252" s="71" t="str">
        <f t="shared" si="51"/>
        <v/>
      </c>
      <c r="I252" s="71" t="str">
        <f t="shared" si="52"/>
        <v/>
      </c>
      <c r="J252" s="71" t="str">
        <f t="shared" si="53"/>
        <v/>
      </c>
      <c r="K252" s="71" t="str">
        <f t="shared" si="43"/>
        <v/>
      </c>
      <c r="L252" s="81" t="str">
        <f t="shared" si="54"/>
        <v/>
      </c>
      <c r="M252" s="79" t="str">
        <f>IF(ISBLANK(E252),"",VLOOKUP(W252,GroupRateTable!A:C,3,FALSE))</f>
        <v/>
      </c>
      <c r="N252" s="80" t="str">
        <f t="shared" si="44"/>
        <v/>
      </c>
      <c r="O252" s="80" t="str">
        <f>IF(ISBLANK(E252),"",(VLOOKUP(X252,GroupRateTable!A:C,3,FALSE)*C252)+((VLOOKUP(X252,GroupRateTable!A:C,3,FALSE)/2*D252)))</f>
        <v/>
      </c>
      <c r="P252" s="81" t="str">
        <f t="shared" si="45"/>
        <v/>
      </c>
      <c r="Q252" s="80" t="str">
        <f t="shared" si="46"/>
        <v/>
      </c>
      <c r="R252" s="80" t="str">
        <f t="shared" si="57"/>
        <v/>
      </c>
      <c r="S252" s="81" t="str">
        <f t="shared" si="55"/>
        <v/>
      </c>
      <c r="T252" s="123" t="str">
        <f t="shared" si="56"/>
        <v/>
      </c>
      <c r="U252" s="124" t="str">
        <f t="shared" si="48"/>
        <v/>
      </c>
      <c r="V252" s="95"/>
      <c r="W252" s="15" t="str">
        <f t="shared" si="49"/>
        <v/>
      </c>
      <c r="X252" s="15" t="str">
        <f t="shared" si="50"/>
        <v/>
      </c>
    </row>
    <row r="253" spans="1:24" x14ac:dyDescent="0.25">
      <c r="A253" s="102"/>
      <c r="B253" s="18"/>
      <c r="C253" s="103"/>
      <c r="D253" s="103"/>
      <c r="E253" s="104"/>
      <c r="F253" s="136"/>
      <c r="G253" s="70" t="str">
        <f>IF(ISBLANK(E253),"",VLOOKUP(W253,GroupRateTable!A:C,2,FALSE))</f>
        <v/>
      </c>
      <c r="H253" s="71" t="str">
        <f t="shared" si="51"/>
        <v/>
      </c>
      <c r="I253" s="71" t="str">
        <f t="shared" si="52"/>
        <v/>
      </c>
      <c r="J253" s="71" t="str">
        <f t="shared" si="53"/>
        <v/>
      </c>
      <c r="K253" s="71" t="str">
        <f t="shared" ref="K253:K301" si="58">IF(ISBLANK(E253),"",(I253+J253))</f>
        <v/>
      </c>
      <c r="L253" s="81" t="str">
        <f t="shared" si="54"/>
        <v/>
      </c>
      <c r="M253" s="79" t="str">
        <f>IF(ISBLANK(E253),"",VLOOKUP(W253,GroupRateTable!A:C,3,FALSE))</f>
        <v/>
      </c>
      <c r="N253" s="80" t="str">
        <f t="shared" si="44"/>
        <v/>
      </c>
      <c r="O253" s="80" t="str">
        <f>IF(ISBLANK(E253),"",(VLOOKUP(X253,GroupRateTable!A:C,3,FALSE)*C253)+((VLOOKUP(X253,GroupRateTable!A:C,3,FALSE)/2*D253)))</f>
        <v/>
      </c>
      <c r="P253" s="81" t="str">
        <f t="shared" si="45"/>
        <v/>
      </c>
      <c r="Q253" s="80" t="str">
        <f t="shared" si="46"/>
        <v/>
      </c>
      <c r="R253" s="80" t="str">
        <f t="shared" si="57"/>
        <v/>
      </c>
      <c r="S253" s="81" t="str">
        <f t="shared" si="55"/>
        <v/>
      </c>
      <c r="T253" s="123" t="str">
        <f t="shared" si="56"/>
        <v/>
      </c>
      <c r="U253" s="124" t="str">
        <f t="shared" si="48"/>
        <v/>
      </c>
      <c r="V253" s="95"/>
      <c r="W253" s="15" t="str">
        <f t="shared" si="49"/>
        <v/>
      </c>
      <c r="X253" s="15" t="str">
        <f t="shared" si="50"/>
        <v/>
      </c>
    </row>
    <row r="254" spans="1:24" x14ac:dyDescent="0.25">
      <c r="A254" s="102"/>
      <c r="B254" s="18"/>
      <c r="C254" s="103"/>
      <c r="D254" s="103"/>
      <c r="E254" s="104"/>
      <c r="F254" s="136"/>
      <c r="G254" s="70" t="str">
        <f>IF(ISBLANK(E254),"",VLOOKUP(W254,GroupRateTable!A:C,2,FALSE))</f>
        <v/>
      </c>
      <c r="H254" s="71" t="str">
        <f t="shared" si="51"/>
        <v/>
      </c>
      <c r="I254" s="71" t="str">
        <f t="shared" si="52"/>
        <v/>
      </c>
      <c r="J254" s="71" t="str">
        <f t="shared" si="53"/>
        <v/>
      </c>
      <c r="K254" s="71" t="str">
        <f t="shared" si="58"/>
        <v/>
      </c>
      <c r="L254" s="81" t="str">
        <f t="shared" si="54"/>
        <v/>
      </c>
      <c r="M254" s="79" t="str">
        <f>IF(ISBLANK(E254),"",VLOOKUP(W254,GroupRateTable!A:C,3,FALSE))</f>
        <v/>
      </c>
      <c r="N254" s="80" t="str">
        <f t="shared" si="44"/>
        <v/>
      </c>
      <c r="O254" s="80" t="str">
        <f>IF(ISBLANK(E254),"",(VLOOKUP(X254,GroupRateTable!A:C,3,FALSE)*C254)+((VLOOKUP(X254,GroupRateTable!A:C,3,FALSE)/2*D254)))</f>
        <v/>
      </c>
      <c r="P254" s="81" t="str">
        <f t="shared" si="45"/>
        <v/>
      </c>
      <c r="Q254" s="80" t="str">
        <f t="shared" si="46"/>
        <v/>
      </c>
      <c r="R254" s="80" t="str">
        <f t="shared" si="57"/>
        <v/>
      </c>
      <c r="S254" s="81" t="str">
        <f t="shared" si="55"/>
        <v/>
      </c>
      <c r="T254" s="123" t="str">
        <f t="shared" si="56"/>
        <v/>
      </c>
      <c r="U254" s="124" t="str">
        <f t="shared" si="48"/>
        <v/>
      </c>
      <c r="V254" s="95"/>
      <c r="W254" s="15" t="str">
        <f t="shared" si="49"/>
        <v/>
      </c>
      <c r="X254" s="15" t="str">
        <f t="shared" si="50"/>
        <v/>
      </c>
    </row>
    <row r="255" spans="1:24" x14ac:dyDescent="0.25">
      <c r="A255" s="102"/>
      <c r="B255" s="18"/>
      <c r="C255" s="103"/>
      <c r="D255" s="103"/>
      <c r="E255" s="104"/>
      <c r="F255" s="136"/>
      <c r="G255" s="70" t="str">
        <f>IF(ISBLANK(E255),"",VLOOKUP(W255,GroupRateTable!A:C,2,FALSE))</f>
        <v/>
      </c>
      <c r="H255" s="71" t="str">
        <f t="shared" si="51"/>
        <v/>
      </c>
      <c r="I255" s="71" t="str">
        <f t="shared" si="52"/>
        <v/>
      </c>
      <c r="J255" s="71" t="str">
        <f t="shared" si="53"/>
        <v/>
      </c>
      <c r="K255" s="71" t="str">
        <f t="shared" si="58"/>
        <v/>
      </c>
      <c r="L255" s="81" t="str">
        <f t="shared" si="54"/>
        <v/>
      </c>
      <c r="M255" s="79" t="str">
        <f>IF(ISBLANK(E255),"",VLOOKUP(W255,GroupRateTable!A:C,3,FALSE))</f>
        <v/>
      </c>
      <c r="N255" s="80" t="str">
        <f t="shared" si="44"/>
        <v/>
      </c>
      <c r="O255" s="80" t="str">
        <f>IF(ISBLANK(E255),"",(VLOOKUP(X255,GroupRateTable!A:C,3,FALSE)*C255)+((VLOOKUP(X255,GroupRateTable!A:C,3,FALSE)/2*D255)))</f>
        <v/>
      </c>
      <c r="P255" s="81" t="str">
        <f t="shared" si="45"/>
        <v/>
      </c>
      <c r="Q255" s="80" t="str">
        <f t="shared" si="46"/>
        <v/>
      </c>
      <c r="R255" s="80" t="str">
        <f t="shared" si="57"/>
        <v/>
      </c>
      <c r="S255" s="81" t="str">
        <f t="shared" si="55"/>
        <v/>
      </c>
      <c r="T255" s="123" t="str">
        <f t="shared" si="56"/>
        <v/>
      </c>
      <c r="U255" s="124" t="str">
        <f t="shared" si="48"/>
        <v/>
      </c>
      <c r="V255" s="95"/>
      <c r="W255" s="15" t="str">
        <f t="shared" si="49"/>
        <v/>
      </c>
      <c r="X255" s="15" t="str">
        <f t="shared" si="50"/>
        <v/>
      </c>
    </row>
    <row r="256" spans="1:24" x14ac:dyDescent="0.25">
      <c r="A256" s="102"/>
      <c r="B256" s="18"/>
      <c r="C256" s="103"/>
      <c r="D256" s="103"/>
      <c r="E256" s="104"/>
      <c r="F256" s="136"/>
      <c r="G256" s="70" t="str">
        <f>IF(ISBLANK(E256),"",VLOOKUP(W256,GroupRateTable!A:C,2,FALSE))</f>
        <v/>
      </c>
      <c r="H256" s="71" t="str">
        <f t="shared" si="51"/>
        <v/>
      </c>
      <c r="I256" s="71" t="str">
        <f t="shared" si="52"/>
        <v/>
      </c>
      <c r="J256" s="71" t="str">
        <f t="shared" si="53"/>
        <v/>
      </c>
      <c r="K256" s="71" t="str">
        <f t="shared" si="58"/>
        <v/>
      </c>
      <c r="L256" s="81" t="str">
        <f t="shared" si="54"/>
        <v/>
      </c>
      <c r="M256" s="79" t="str">
        <f>IF(ISBLANK(E256),"",VLOOKUP(W256,GroupRateTable!A:C,3,FALSE))</f>
        <v/>
      </c>
      <c r="N256" s="80" t="str">
        <f t="shared" si="44"/>
        <v/>
      </c>
      <c r="O256" s="80" t="str">
        <f>IF(ISBLANK(E256),"",(VLOOKUP(X256,GroupRateTable!A:C,3,FALSE)*C256)+((VLOOKUP(X256,GroupRateTable!A:C,3,FALSE)/2*D256)))</f>
        <v/>
      </c>
      <c r="P256" s="81" t="str">
        <f t="shared" si="45"/>
        <v/>
      </c>
      <c r="Q256" s="80" t="str">
        <f t="shared" si="46"/>
        <v/>
      </c>
      <c r="R256" s="80" t="str">
        <f t="shared" si="57"/>
        <v/>
      </c>
      <c r="S256" s="81" t="str">
        <f t="shared" si="55"/>
        <v/>
      </c>
      <c r="T256" s="123" t="str">
        <f t="shared" si="56"/>
        <v/>
      </c>
      <c r="U256" s="124" t="str">
        <f t="shared" si="48"/>
        <v/>
      </c>
      <c r="V256" s="95"/>
      <c r="W256" s="15" t="str">
        <f t="shared" si="49"/>
        <v/>
      </c>
      <c r="X256" s="15" t="str">
        <f t="shared" si="50"/>
        <v/>
      </c>
    </row>
    <row r="257" spans="1:24" x14ac:dyDescent="0.25">
      <c r="A257" s="102"/>
      <c r="B257" s="18"/>
      <c r="C257" s="103"/>
      <c r="D257" s="103"/>
      <c r="E257" s="104"/>
      <c r="F257" s="136"/>
      <c r="G257" s="70" t="str">
        <f>IF(ISBLANK(E257),"",VLOOKUP(W257,GroupRateTable!A:C,2,FALSE))</f>
        <v/>
      </c>
      <c r="H257" s="71" t="str">
        <f t="shared" si="51"/>
        <v/>
      </c>
      <c r="I257" s="71" t="str">
        <f t="shared" si="52"/>
        <v/>
      </c>
      <c r="J257" s="71" t="str">
        <f t="shared" si="53"/>
        <v/>
      </c>
      <c r="K257" s="71" t="str">
        <f t="shared" si="58"/>
        <v/>
      </c>
      <c r="L257" s="81" t="str">
        <f t="shared" si="54"/>
        <v/>
      </c>
      <c r="M257" s="79" t="str">
        <f>IF(ISBLANK(E257),"",VLOOKUP(W257,GroupRateTable!A:C,3,FALSE))</f>
        <v/>
      </c>
      <c r="N257" s="80" t="str">
        <f t="shared" si="44"/>
        <v/>
      </c>
      <c r="O257" s="80" t="str">
        <f>IF(ISBLANK(E257),"",(VLOOKUP(X257,GroupRateTable!A:C,3,FALSE)*C257)+((VLOOKUP(X257,GroupRateTable!A:C,3,FALSE)/2*D257)))</f>
        <v/>
      </c>
      <c r="P257" s="81" t="str">
        <f t="shared" si="45"/>
        <v/>
      </c>
      <c r="Q257" s="80" t="str">
        <f t="shared" si="46"/>
        <v/>
      </c>
      <c r="R257" s="80" t="str">
        <f t="shared" si="57"/>
        <v/>
      </c>
      <c r="S257" s="81" t="str">
        <f t="shared" si="55"/>
        <v/>
      </c>
      <c r="T257" s="123" t="str">
        <f t="shared" si="56"/>
        <v/>
      </c>
      <c r="U257" s="124" t="str">
        <f t="shared" si="48"/>
        <v/>
      </c>
      <c r="V257" s="95"/>
      <c r="W257" s="15" t="str">
        <f t="shared" si="49"/>
        <v/>
      </c>
      <c r="X257" s="15" t="str">
        <f t="shared" si="50"/>
        <v/>
      </c>
    </row>
    <row r="258" spans="1:24" x14ac:dyDescent="0.25">
      <c r="A258" s="102"/>
      <c r="B258" s="18"/>
      <c r="C258" s="103"/>
      <c r="D258" s="103"/>
      <c r="E258" s="104"/>
      <c r="F258" s="136"/>
      <c r="G258" s="70" t="str">
        <f>IF(ISBLANK(E258),"",VLOOKUP(W258,GroupRateTable!A:C,2,FALSE))</f>
        <v/>
      </c>
      <c r="H258" s="71" t="str">
        <f t="shared" si="51"/>
        <v/>
      </c>
      <c r="I258" s="71" t="str">
        <f t="shared" si="52"/>
        <v/>
      </c>
      <c r="J258" s="71" t="str">
        <f t="shared" si="53"/>
        <v/>
      </c>
      <c r="K258" s="71" t="str">
        <f t="shared" si="58"/>
        <v/>
      </c>
      <c r="L258" s="81" t="str">
        <f t="shared" si="54"/>
        <v/>
      </c>
      <c r="M258" s="79" t="str">
        <f>IF(ISBLANK(E258),"",VLOOKUP(W258,GroupRateTable!A:C,3,FALSE))</f>
        <v/>
      </c>
      <c r="N258" s="80" t="str">
        <f t="shared" si="44"/>
        <v/>
      </c>
      <c r="O258" s="80" t="str">
        <f>IF(ISBLANK(E258),"",(VLOOKUP(X258,GroupRateTable!A:C,3,FALSE)*C258)+((VLOOKUP(X258,GroupRateTable!A:C,3,FALSE)/2*D258)))</f>
        <v/>
      </c>
      <c r="P258" s="81" t="str">
        <f t="shared" si="45"/>
        <v/>
      </c>
      <c r="Q258" s="80" t="str">
        <f t="shared" si="46"/>
        <v/>
      </c>
      <c r="R258" s="80" t="str">
        <f t="shared" si="57"/>
        <v/>
      </c>
      <c r="S258" s="81" t="str">
        <f t="shared" si="55"/>
        <v/>
      </c>
      <c r="T258" s="123" t="str">
        <f t="shared" si="56"/>
        <v/>
      </c>
      <c r="U258" s="124" t="str">
        <f t="shared" si="48"/>
        <v/>
      </c>
      <c r="V258" s="95"/>
      <c r="W258" s="15" t="str">
        <f t="shared" si="49"/>
        <v/>
      </c>
      <c r="X258" s="15" t="str">
        <f t="shared" si="50"/>
        <v/>
      </c>
    </row>
    <row r="259" spans="1:24" x14ac:dyDescent="0.25">
      <c r="A259" s="102"/>
      <c r="B259" s="18"/>
      <c r="C259" s="103"/>
      <c r="D259" s="103"/>
      <c r="E259" s="104"/>
      <c r="F259" s="136"/>
      <c r="G259" s="70" t="str">
        <f>IF(ISBLANK(E259),"",VLOOKUP(W259,GroupRateTable!A:C,2,FALSE))</f>
        <v/>
      </c>
      <c r="H259" s="71" t="str">
        <f t="shared" si="51"/>
        <v/>
      </c>
      <c r="I259" s="71" t="str">
        <f t="shared" si="52"/>
        <v/>
      </c>
      <c r="J259" s="71" t="str">
        <f t="shared" si="53"/>
        <v/>
      </c>
      <c r="K259" s="71" t="str">
        <f t="shared" si="58"/>
        <v/>
      </c>
      <c r="L259" s="81" t="str">
        <f t="shared" si="54"/>
        <v/>
      </c>
      <c r="M259" s="79" t="str">
        <f>IF(ISBLANK(E259),"",VLOOKUP(W259,GroupRateTable!A:C,3,FALSE))</f>
        <v/>
      </c>
      <c r="N259" s="80" t="str">
        <f t="shared" si="44"/>
        <v/>
      </c>
      <c r="O259" s="80" t="str">
        <f>IF(ISBLANK(E259),"",(VLOOKUP(X259,GroupRateTable!A:C,3,FALSE)*C259)+((VLOOKUP(X259,GroupRateTable!A:C,3,FALSE)/2*D259)))</f>
        <v/>
      </c>
      <c r="P259" s="81" t="str">
        <f t="shared" si="45"/>
        <v/>
      </c>
      <c r="Q259" s="80" t="str">
        <f t="shared" si="46"/>
        <v/>
      </c>
      <c r="R259" s="80" t="str">
        <f t="shared" si="57"/>
        <v/>
      </c>
      <c r="S259" s="81" t="str">
        <f t="shared" si="55"/>
        <v/>
      </c>
      <c r="T259" s="123" t="str">
        <f t="shared" si="56"/>
        <v/>
      </c>
      <c r="U259" s="124" t="str">
        <f t="shared" si="48"/>
        <v/>
      </c>
      <c r="V259" s="95"/>
      <c r="W259" s="15" t="str">
        <f t="shared" si="49"/>
        <v/>
      </c>
      <c r="X259" s="15" t="str">
        <f t="shared" si="50"/>
        <v/>
      </c>
    </row>
    <row r="260" spans="1:24" x14ac:dyDescent="0.25">
      <c r="A260" s="102"/>
      <c r="B260" s="18"/>
      <c r="C260" s="103"/>
      <c r="D260" s="103"/>
      <c r="E260" s="104"/>
      <c r="F260" s="136"/>
      <c r="G260" s="70" t="str">
        <f>IF(ISBLANK(E260),"",VLOOKUP(W260,GroupRateTable!A:C,2,FALSE))</f>
        <v/>
      </c>
      <c r="H260" s="71" t="str">
        <f t="shared" si="51"/>
        <v/>
      </c>
      <c r="I260" s="71" t="str">
        <f t="shared" si="52"/>
        <v/>
      </c>
      <c r="J260" s="71" t="str">
        <f t="shared" si="53"/>
        <v/>
      </c>
      <c r="K260" s="71" t="str">
        <f t="shared" si="58"/>
        <v/>
      </c>
      <c r="L260" s="81" t="str">
        <f t="shared" si="54"/>
        <v/>
      </c>
      <c r="M260" s="79" t="str">
        <f>IF(ISBLANK(E260),"",VLOOKUP(W260,GroupRateTable!A:C,3,FALSE))</f>
        <v/>
      </c>
      <c r="N260" s="80" t="str">
        <f t="shared" si="44"/>
        <v/>
      </c>
      <c r="O260" s="80" t="str">
        <f>IF(ISBLANK(E260),"",(VLOOKUP(X260,GroupRateTable!A:C,3,FALSE)*C260)+((VLOOKUP(X260,GroupRateTable!A:C,3,FALSE)/2*D260)))</f>
        <v/>
      </c>
      <c r="P260" s="81" t="str">
        <f t="shared" si="45"/>
        <v/>
      </c>
      <c r="Q260" s="80" t="str">
        <f t="shared" si="46"/>
        <v/>
      </c>
      <c r="R260" s="80" t="str">
        <f t="shared" si="57"/>
        <v/>
      </c>
      <c r="S260" s="81" t="str">
        <f t="shared" si="55"/>
        <v/>
      </c>
      <c r="T260" s="123" t="str">
        <f t="shared" si="56"/>
        <v/>
      </c>
      <c r="U260" s="124" t="str">
        <f t="shared" si="48"/>
        <v/>
      </c>
      <c r="V260" s="95"/>
      <c r="W260" s="15" t="str">
        <f t="shared" si="49"/>
        <v/>
      </c>
      <c r="X260" s="15" t="str">
        <f t="shared" si="50"/>
        <v/>
      </c>
    </row>
    <row r="261" spans="1:24" x14ac:dyDescent="0.25">
      <c r="A261" s="102"/>
      <c r="B261" s="18"/>
      <c r="C261" s="103"/>
      <c r="D261" s="103"/>
      <c r="E261" s="104"/>
      <c r="F261" s="136"/>
      <c r="G261" s="70" t="str">
        <f>IF(ISBLANK(E261),"",VLOOKUP(W261,GroupRateTable!A:C,2,FALSE))</f>
        <v/>
      </c>
      <c r="H261" s="71" t="str">
        <f t="shared" si="51"/>
        <v/>
      </c>
      <c r="I261" s="71" t="str">
        <f t="shared" si="52"/>
        <v/>
      </c>
      <c r="J261" s="71" t="str">
        <f t="shared" si="53"/>
        <v/>
      </c>
      <c r="K261" s="71" t="str">
        <f t="shared" si="58"/>
        <v/>
      </c>
      <c r="L261" s="81" t="str">
        <f t="shared" si="54"/>
        <v/>
      </c>
      <c r="M261" s="79" t="str">
        <f>IF(ISBLANK(E261),"",VLOOKUP(W261,GroupRateTable!A:C,3,FALSE))</f>
        <v/>
      </c>
      <c r="N261" s="80" t="str">
        <f t="shared" si="44"/>
        <v/>
      </c>
      <c r="O261" s="80" t="str">
        <f>IF(ISBLANK(E261),"",(VLOOKUP(X261,GroupRateTable!A:C,3,FALSE)*C261)+((VLOOKUP(X261,GroupRateTable!A:C,3,FALSE)/2*D261)))</f>
        <v/>
      </c>
      <c r="P261" s="81" t="str">
        <f t="shared" si="45"/>
        <v/>
      </c>
      <c r="Q261" s="80" t="str">
        <f t="shared" si="46"/>
        <v/>
      </c>
      <c r="R261" s="80" t="str">
        <f t="shared" si="57"/>
        <v/>
      </c>
      <c r="S261" s="81" t="str">
        <f t="shared" si="55"/>
        <v/>
      </c>
      <c r="T261" s="123" t="str">
        <f t="shared" si="56"/>
        <v/>
      </c>
      <c r="U261" s="124" t="str">
        <f t="shared" si="48"/>
        <v/>
      </c>
      <c r="V261" s="95"/>
      <c r="W261" s="15" t="str">
        <f t="shared" si="49"/>
        <v/>
      </c>
      <c r="X261" s="15" t="str">
        <f t="shared" si="50"/>
        <v/>
      </c>
    </row>
    <row r="262" spans="1:24" x14ac:dyDescent="0.25">
      <c r="A262" s="102"/>
      <c r="B262" s="18"/>
      <c r="C262" s="103"/>
      <c r="D262" s="103"/>
      <c r="E262" s="104"/>
      <c r="F262" s="136"/>
      <c r="G262" s="70" t="str">
        <f>IF(ISBLANK(E262),"",VLOOKUP(W262,GroupRateTable!A:C,2,FALSE))</f>
        <v/>
      </c>
      <c r="H262" s="71" t="str">
        <f t="shared" si="51"/>
        <v/>
      </c>
      <c r="I262" s="71" t="str">
        <f t="shared" si="52"/>
        <v/>
      </c>
      <c r="J262" s="71" t="str">
        <f t="shared" si="53"/>
        <v/>
      </c>
      <c r="K262" s="71" t="str">
        <f t="shared" si="58"/>
        <v/>
      </c>
      <c r="L262" s="81" t="str">
        <f t="shared" si="54"/>
        <v/>
      </c>
      <c r="M262" s="79" t="str">
        <f>IF(ISBLANK(E262),"",VLOOKUP(W262,GroupRateTable!A:C,3,FALSE))</f>
        <v/>
      </c>
      <c r="N262" s="80" t="str">
        <f t="shared" si="44"/>
        <v/>
      </c>
      <c r="O262" s="80" t="str">
        <f>IF(ISBLANK(E262),"",(VLOOKUP(X262,GroupRateTable!A:C,3,FALSE)*C262)+((VLOOKUP(X262,GroupRateTable!A:C,3,FALSE)/2*D262)))</f>
        <v/>
      </c>
      <c r="P262" s="81" t="str">
        <f t="shared" si="45"/>
        <v/>
      </c>
      <c r="Q262" s="80" t="str">
        <f t="shared" si="46"/>
        <v/>
      </c>
      <c r="R262" s="80" t="str">
        <f t="shared" si="57"/>
        <v/>
      </c>
      <c r="S262" s="81" t="str">
        <f t="shared" si="55"/>
        <v/>
      </c>
      <c r="T262" s="123" t="str">
        <f t="shared" si="56"/>
        <v/>
      </c>
      <c r="U262" s="124" t="str">
        <f t="shared" si="48"/>
        <v/>
      </c>
      <c r="V262" s="95"/>
      <c r="W262" s="15" t="str">
        <f t="shared" si="49"/>
        <v/>
      </c>
      <c r="X262" s="15" t="str">
        <f t="shared" si="50"/>
        <v/>
      </c>
    </row>
    <row r="263" spans="1:24" x14ac:dyDescent="0.25">
      <c r="A263" s="102"/>
      <c r="B263" s="18"/>
      <c r="C263" s="103"/>
      <c r="D263" s="103"/>
      <c r="E263" s="104"/>
      <c r="F263" s="136"/>
      <c r="G263" s="70" t="str">
        <f>IF(ISBLANK(E263),"",VLOOKUP(W263,GroupRateTable!A:C,2,FALSE))</f>
        <v/>
      </c>
      <c r="H263" s="71" t="str">
        <f t="shared" si="51"/>
        <v/>
      </c>
      <c r="I263" s="71" t="str">
        <f t="shared" si="52"/>
        <v/>
      </c>
      <c r="J263" s="71" t="str">
        <f t="shared" si="53"/>
        <v/>
      </c>
      <c r="K263" s="71" t="str">
        <f t="shared" si="58"/>
        <v/>
      </c>
      <c r="L263" s="81" t="str">
        <f t="shared" si="54"/>
        <v/>
      </c>
      <c r="M263" s="79" t="str">
        <f>IF(ISBLANK(E263),"",VLOOKUP(W263,GroupRateTable!A:C,3,FALSE))</f>
        <v/>
      </c>
      <c r="N263" s="80" t="str">
        <f t="shared" si="44"/>
        <v/>
      </c>
      <c r="O263" s="80" t="str">
        <f>IF(ISBLANK(E263),"",(VLOOKUP(X263,GroupRateTable!A:C,3,FALSE)*C263)+((VLOOKUP(X263,GroupRateTable!A:C,3,FALSE)/2*D263)))</f>
        <v/>
      </c>
      <c r="P263" s="81" t="str">
        <f t="shared" si="45"/>
        <v/>
      </c>
      <c r="Q263" s="80" t="str">
        <f t="shared" si="46"/>
        <v/>
      </c>
      <c r="R263" s="80" t="str">
        <f t="shared" si="57"/>
        <v/>
      </c>
      <c r="S263" s="81" t="str">
        <f t="shared" si="55"/>
        <v/>
      </c>
      <c r="T263" s="123" t="str">
        <f t="shared" si="56"/>
        <v/>
      </c>
      <c r="U263" s="124" t="str">
        <f t="shared" si="48"/>
        <v/>
      </c>
      <c r="V263" s="95"/>
      <c r="W263" s="15" t="str">
        <f t="shared" si="49"/>
        <v/>
      </c>
      <c r="X263" s="15" t="str">
        <f t="shared" si="50"/>
        <v/>
      </c>
    </row>
    <row r="264" spans="1:24" x14ac:dyDescent="0.25">
      <c r="A264" s="102"/>
      <c r="B264" s="18"/>
      <c r="C264" s="103"/>
      <c r="D264" s="103"/>
      <c r="E264" s="104"/>
      <c r="F264" s="136"/>
      <c r="G264" s="70" t="str">
        <f>IF(ISBLANK(E264),"",VLOOKUP(W264,GroupRateTable!A:C,2,FALSE))</f>
        <v/>
      </c>
      <c r="H264" s="71" t="str">
        <f t="shared" si="51"/>
        <v/>
      </c>
      <c r="I264" s="71" t="str">
        <f t="shared" si="52"/>
        <v/>
      </c>
      <c r="J264" s="71" t="str">
        <f t="shared" si="53"/>
        <v/>
      </c>
      <c r="K264" s="71" t="str">
        <f t="shared" si="58"/>
        <v/>
      </c>
      <c r="L264" s="81" t="str">
        <f t="shared" si="54"/>
        <v/>
      </c>
      <c r="M264" s="79" t="str">
        <f>IF(ISBLANK(E264),"",VLOOKUP(W264,GroupRateTable!A:C,3,FALSE))</f>
        <v/>
      </c>
      <c r="N264" s="80" t="str">
        <f t="shared" si="44"/>
        <v/>
      </c>
      <c r="O264" s="80" t="str">
        <f>IF(ISBLANK(E264),"",(VLOOKUP(X264,GroupRateTable!A:C,3,FALSE)*C264)+((VLOOKUP(X264,GroupRateTable!A:C,3,FALSE)/2*D264)))</f>
        <v/>
      </c>
      <c r="P264" s="81" t="str">
        <f t="shared" si="45"/>
        <v/>
      </c>
      <c r="Q264" s="80" t="str">
        <f t="shared" si="46"/>
        <v/>
      </c>
      <c r="R264" s="80" t="str">
        <f t="shared" si="57"/>
        <v/>
      </c>
      <c r="S264" s="81" t="str">
        <f t="shared" si="55"/>
        <v/>
      </c>
      <c r="T264" s="123" t="str">
        <f t="shared" si="56"/>
        <v/>
      </c>
      <c r="U264" s="124" t="str">
        <f t="shared" si="48"/>
        <v/>
      </c>
      <c r="V264" s="95"/>
      <c r="W264" s="15" t="str">
        <f t="shared" si="49"/>
        <v/>
      </c>
      <c r="X264" s="15" t="str">
        <f t="shared" si="50"/>
        <v/>
      </c>
    </row>
    <row r="265" spans="1:24" x14ac:dyDescent="0.25">
      <c r="A265" s="102"/>
      <c r="B265" s="18"/>
      <c r="C265" s="103"/>
      <c r="D265" s="103"/>
      <c r="E265" s="104"/>
      <c r="F265" s="136"/>
      <c r="G265" s="70" t="str">
        <f>IF(ISBLANK(E265),"",VLOOKUP(W265,GroupRateTable!A:C,2,FALSE))</f>
        <v/>
      </c>
      <c r="H265" s="71" t="str">
        <f t="shared" si="51"/>
        <v/>
      </c>
      <c r="I265" s="71" t="str">
        <f t="shared" si="52"/>
        <v/>
      </c>
      <c r="J265" s="71" t="str">
        <f t="shared" si="53"/>
        <v/>
      </c>
      <c r="K265" s="71" t="str">
        <f t="shared" si="58"/>
        <v/>
      </c>
      <c r="L265" s="81" t="str">
        <f t="shared" si="54"/>
        <v/>
      </c>
      <c r="M265" s="79" t="str">
        <f>IF(ISBLANK(E265),"",VLOOKUP(W265,GroupRateTable!A:C,3,FALSE))</f>
        <v/>
      </c>
      <c r="N265" s="80" t="str">
        <f t="shared" si="44"/>
        <v/>
      </c>
      <c r="O265" s="80" t="str">
        <f>IF(ISBLANK(E265),"",(VLOOKUP(X265,GroupRateTable!A:C,3,FALSE)*C265)+((VLOOKUP(X265,GroupRateTable!A:C,3,FALSE)/2*D265)))</f>
        <v/>
      </c>
      <c r="P265" s="81" t="str">
        <f t="shared" si="45"/>
        <v/>
      </c>
      <c r="Q265" s="80" t="str">
        <f t="shared" si="46"/>
        <v/>
      </c>
      <c r="R265" s="80" t="str">
        <f t="shared" si="57"/>
        <v/>
      </c>
      <c r="S265" s="81" t="str">
        <f t="shared" si="55"/>
        <v/>
      </c>
      <c r="T265" s="123" t="str">
        <f t="shared" si="56"/>
        <v/>
      </c>
      <c r="U265" s="124" t="str">
        <f t="shared" si="48"/>
        <v/>
      </c>
      <c r="V265" s="95"/>
      <c r="W265" s="15" t="str">
        <f t="shared" si="49"/>
        <v/>
      </c>
      <c r="X265" s="15" t="str">
        <f t="shared" si="50"/>
        <v/>
      </c>
    </row>
    <row r="266" spans="1:24" x14ac:dyDescent="0.25">
      <c r="A266" s="102"/>
      <c r="B266" s="18"/>
      <c r="C266" s="103"/>
      <c r="D266" s="103"/>
      <c r="E266" s="104"/>
      <c r="F266" s="136"/>
      <c r="G266" s="70" t="str">
        <f>IF(ISBLANK(E266),"",VLOOKUP(W266,GroupRateTable!A:C,2,FALSE))</f>
        <v/>
      </c>
      <c r="H266" s="71" t="str">
        <f t="shared" si="51"/>
        <v/>
      </c>
      <c r="I266" s="71" t="str">
        <f t="shared" si="52"/>
        <v/>
      </c>
      <c r="J266" s="71" t="str">
        <f t="shared" si="53"/>
        <v/>
      </c>
      <c r="K266" s="71" t="str">
        <f t="shared" si="58"/>
        <v/>
      </c>
      <c r="L266" s="81" t="str">
        <f t="shared" si="54"/>
        <v/>
      </c>
      <c r="M266" s="79" t="str">
        <f>IF(ISBLANK(E266),"",VLOOKUP(W266,GroupRateTable!A:C,3,FALSE))</f>
        <v/>
      </c>
      <c r="N266" s="80" t="str">
        <f t="shared" ref="N266:N301" si="59">IF(ISBLANK(E266),"",((M266-G266)*C266)+(((M266-G266)/2)*D266))</f>
        <v/>
      </c>
      <c r="O266" s="80" t="str">
        <f>IF(ISBLANK(E266),"",(VLOOKUP(X266,GroupRateTable!A:C,3,FALSE)*C266)+((VLOOKUP(X266,GroupRateTable!A:C,3,FALSE)/2*D266)))</f>
        <v/>
      </c>
      <c r="P266" s="81" t="str">
        <f t="shared" ref="P266:P301" si="60">IF(ISBLANK(E266),"",N266+O266)</f>
        <v/>
      </c>
      <c r="Q266" s="80" t="str">
        <f t="shared" ref="Q266:Q301" si="61">IF(ISBLANK(E266),"",(C266*IF(E266="Infant",$K$3,IF(E266="Toddler",$K$4,IF(E266="Preschool",$K$5,IF(E266="School",$K$6,"")))))+(D266*IF(E266="Infant",$K$3,IF(E266="Toddler",$K$4,IF(E266="Preschool",$K$5,IF(E266="School",$K$6,""))))/2))</f>
        <v/>
      </c>
      <c r="R266" s="80" t="str">
        <f t="shared" si="57"/>
        <v/>
      </c>
      <c r="S266" s="81" t="str">
        <f t="shared" si="55"/>
        <v/>
      </c>
      <c r="T266" s="123" t="str">
        <f t="shared" si="56"/>
        <v/>
      </c>
      <c r="U266" s="124" t="str">
        <f t="shared" ref="U266:U301" si="62">IF(ISBLANK(E266),"",K266-L266+N266+O266)</f>
        <v/>
      </c>
      <c r="V266" s="95"/>
      <c r="W266" s="15" t="str">
        <f t="shared" ref="W266:W301" si="63">IF(ISBLANK(E266),"",CONCATENATE($B$4,",",E266))</f>
        <v/>
      </c>
      <c r="X266" s="15" t="str">
        <f t="shared" ref="X266:X301" si="64">IF(ISBLANK(E266),"",CONCATENATE($B$4,",",E266,",",$I$4))</f>
        <v/>
      </c>
    </row>
    <row r="267" spans="1:24" x14ac:dyDescent="0.25">
      <c r="A267" s="102"/>
      <c r="B267" s="18"/>
      <c r="C267" s="103"/>
      <c r="D267" s="103"/>
      <c r="E267" s="104"/>
      <c r="F267" s="136"/>
      <c r="G267" s="70" t="str">
        <f>IF(ISBLANK(E267),"",VLOOKUP(W267,GroupRateTable!A:C,2,FALSE))</f>
        <v/>
      </c>
      <c r="H267" s="71" t="str">
        <f t="shared" ref="H267:H301" si="65">IF(ISBLANK(E267),"",(G267/2))</f>
        <v/>
      </c>
      <c r="I267" s="71" t="str">
        <f t="shared" ref="I267:I301" si="66">IF(ISBLANK(E267),"",(G267*C267))</f>
        <v/>
      </c>
      <c r="J267" s="71" t="str">
        <f t="shared" ref="J267:J301" si="67">IF(ISBLANK(E267),"",(H267*D267))</f>
        <v/>
      </c>
      <c r="K267" s="71" t="str">
        <f t="shared" si="58"/>
        <v/>
      </c>
      <c r="L267" s="81" t="str">
        <f t="shared" ref="L267:L301" si="68">IF(ISBLANK(F267),"",K267-(K267*F267))</f>
        <v/>
      </c>
      <c r="M267" s="79" t="str">
        <f>IF(ISBLANK(E267),"",VLOOKUP(W267,GroupRateTable!A:C,3,FALSE))</f>
        <v/>
      </c>
      <c r="N267" s="80" t="str">
        <f t="shared" si="59"/>
        <v/>
      </c>
      <c r="O267" s="80" t="str">
        <f>IF(ISBLANK(E267),"",(VLOOKUP(X267,GroupRateTable!A:C,3,FALSE)*C267)+((VLOOKUP(X267,GroupRateTable!A:C,3,FALSE)/2*D267)))</f>
        <v/>
      </c>
      <c r="P267" s="81" t="str">
        <f t="shared" si="60"/>
        <v/>
      </c>
      <c r="Q267" s="80" t="str">
        <f t="shared" si="61"/>
        <v/>
      </c>
      <c r="R267" s="80" t="str">
        <f t="shared" si="57"/>
        <v/>
      </c>
      <c r="S267" s="81" t="str">
        <f t="shared" ref="S267:S301" si="69">IF(ISBLANK(E267),"",IF(R267&gt;Q267,0,Q267-R267))</f>
        <v/>
      </c>
      <c r="T267" s="123" t="str">
        <f t="shared" si="56"/>
        <v/>
      </c>
      <c r="U267" s="124" t="str">
        <f t="shared" si="62"/>
        <v/>
      </c>
      <c r="V267" s="95"/>
      <c r="W267" s="15" t="str">
        <f t="shared" si="63"/>
        <v/>
      </c>
      <c r="X267" s="15" t="str">
        <f t="shared" si="64"/>
        <v/>
      </c>
    </row>
    <row r="268" spans="1:24" x14ac:dyDescent="0.25">
      <c r="A268" s="102"/>
      <c r="B268" s="18"/>
      <c r="C268" s="103"/>
      <c r="D268" s="103"/>
      <c r="E268" s="104"/>
      <c r="F268" s="136"/>
      <c r="G268" s="70" t="str">
        <f>IF(ISBLANK(E268),"",VLOOKUP(W268,GroupRateTable!A:C,2,FALSE))</f>
        <v/>
      </c>
      <c r="H268" s="71" t="str">
        <f t="shared" si="65"/>
        <v/>
      </c>
      <c r="I268" s="71" t="str">
        <f t="shared" si="66"/>
        <v/>
      </c>
      <c r="J268" s="71" t="str">
        <f t="shared" si="67"/>
        <v/>
      </c>
      <c r="K268" s="71" t="str">
        <f t="shared" si="58"/>
        <v/>
      </c>
      <c r="L268" s="81" t="str">
        <f t="shared" si="68"/>
        <v/>
      </c>
      <c r="M268" s="79" t="str">
        <f>IF(ISBLANK(E268),"",VLOOKUP(W268,GroupRateTable!A:C,3,FALSE))</f>
        <v/>
      </c>
      <c r="N268" s="80" t="str">
        <f t="shared" si="59"/>
        <v/>
      </c>
      <c r="O268" s="80" t="str">
        <f>IF(ISBLANK(E268),"",(VLOOKUP(X268,GroupRateTable!A:C,3,FALSE)*C268)+((VLOOKUP(X268,GroupRateTable!A:C,3,FALSE)/2*D268)))</f>
        <v/>
      </c>
      <c r="P268" s="81" t="str">
        <f t="shared" si="60"/>
        <v/>
      </c>
      <c r="Q268" s="80" t="str">
        <f t="shared" si="61"/>
        <v/>
      </c>
      <c r="R268" s="80" t="str">
        <f t="shared" si="57"/>
        <v/>
      </c>
      <c r="S268" s="81" t="str">
        <f t="shared" si="69"/>
        <v/>
      </c>
      <c r="T268" s="123" t="str">
        <f t="shared" si="56"/>
        <v/>
      </c>
      <c r="U268" s="124" t="str">
        <f t="shared" si="62"/>
        <v/>
      </c>
      <c r="V268" s="95"/>
      <c r="W268" s="15" t="str">
        <f t="shared" si="63"/>
        <v/>
      </c>
      <c r="X268" s="15" t="str">
        <f t="shared" si="64"/>
        <v/>
      </c>
    </row>
    <row r="269" spans="1:24" x14ac:dyDescent="0.25">
      <c r="A269" s="102"/>
      <c r="B269" s="18"/>
      <c r="C269" s="103"/>
      <c r="D269" s="103"/>
      <c r="E269" s="104"/>
      <c r="F269" s="136"/>
      <c r="G269" s="70" t="str">
        <f>IF(ISBLANK(E269),"",VLOOKUP(W269,GroupRateTable!A:C,2,FALSE))</f>
        <v/>
      </c>
      <c r="H269" s="71" t="str">
        <f t="shared" si="65"/>
        <v/>
      </c>
      <c r="I269" s="71" t="str">
        <f t="shared" si="66"/>
        <v/>
      </c>
      <c r="J269" s="71" t="str">
        <f t="shared" si="67"/>
        <v/>
      </c>
      <c r="K269" s="71" t="str">
        <f t="shared" si="58"/>
        <v/>
      </c>
      <c r="L269" s="81" t="str">
        <f t="shared" si="68"/>
        <v/>
      </c>
      <c r="M269" s="79" t="str">
        <f>IF(ISBLANK(E269),"",VLOOKUP(W269,GroupRateTable!A:C,3,FALSE))</f>
        <v/>
      </c>
      <c r="N269" s="80" t="str">
        <f t="shared" si="59"/>
        <v/>
      </c>
      <c r="O269" s="80" t="str">
        <f>IF(ISBLANK(E269),"",(VLOOKUP(X269,GroupRateTable!A:C,3,FALSE)*C269)+((VLOOKUP(X269,GroupRateTable!A:C,3,FALSE)/2*D269)))</f>
        <v/>
      </c>
      <c r="P269" s="81" t="str">
        <f t="shared" si="60"/>
        <v/>
      </c>
      <c r="Q269" s="80" t="str">
        <f t="shared" si="61"/>
        <v/>
      </c>
      <c r="R269" s="80" t="str">
        <f t="shared" si="57"/>
        <v/>
      </c>
      <c r="S269" s="81" t="str">
        <f t="shared" si="69"/>
        <v/>
      </c>
      <c r="T269" s="123" t="str">
        <f t="shared" si="56"/>
        <v/>
      </c>
      <c r="U269" s="124" t="str">
        <f t="shared" si="62"/>
        <v/>
      </c>
      <c r="V269" s="95"/>
      <c r="W269" s="15" t="str">
        <f t="shared" si="63"/>
        <v/>
      </c>
      <c r="X269" s="15" t="str">
        <f t="shared" si="64"/>
        <v/>
      </c>
    </row>
    <row r="270" spans="1:24" x14ac:dyDescent="0.25">
      <c r="A270" s="102"/>
      <c r="B270" s="18"/>
      <c r="C270" s="103"/>
      <c r="D270" s="103"/>
      <c r="E270" s="104"/>
      <c r="F270" s="136"/>
      <c r="G270" s="70" t="str">
        <f>IF(ISBLANK(E270),"",VLOOKUP(W270,GroupRateTable!A:C,2,FALSE))</f>
        <v/>
      </c>
      <c r="H270" s="71" t="str">
        <f t="shared" si="65"/>
        <v/>
      </c>
      <c r="I270" s="71" t="str">
        <f t="shared" si="66"/>
        <v/>
      </c>
      <c r="J270" s="71" t="str">
        <f t="shared" si="67"/>
        <v/>
      </c>
      <c r="K270" s="71" t="str">
        <f t="shared" si="58"/>
        <v/>
      </c>
      <c r="L270" s="81" t="str">
        <f t="shared" si="68"/>
        <v/>
      </c>
      <c r="M270" s="79" t="str">
        <f>IF(ISBLANK(E270),"",VLOOKUP(W270,GroupRateTable!A:C,3,FALSE))</f>
        <v/>
      </c>
      <c r="N270" s="80" t="str">
        <f t="shared" si="59"/>
        <v/>
      </c>
      <c r="O270" s="80" t="str">
        <f>IF(ISBLANK(E270),"",(VLOOKUP(X270,GroupRateTable!A:C,3,FALSE)*C270)+((VLOOKUP(X270,GroupRateTable!A:C,3,FALSE)/2*D270)))</f>
        <v/>
      </c>
      <c r="P270" s="81" t="str">
        <f t="shared" si="60"/>
        <v/>
      </c>
      <c r="Q270" s="80" t="str">
        <f t="shared" si="61"/>
        <v/>
      </c>
      <c r="R270" s="80" t="str">
        <f t="shared" si="57"/>
        <v/>
      </c>
      <c r="S270" s="81" t="str">
        <f t="shared" si="69"/>
        <v/>
      </c>
      <c r="T270" s="123" t="str">
        <f t="shared" si="56"/>
        <v/>
      </c>
      <c r="U270" s="124" t="str">
        <f t="shared" si="62"/>
        <v/>
      </c>
      <c r="V270" s="95"/>
      <c r="W270" s="15" t="str">
        <f t="shared" si="63"/>
        <v/>
      </c>
      <c r="X270" s="15" t="str">
        <f t="shared" si="64"/>
        <v/>
      </c>
    </row>
    <row r="271" spans="1:24" x14ac:dyDescent="0.25">
      <c r="A271" s="102"/>
      <c r="B271" s="18"/>
      <c r="C271" s="103"/>
      <c r="D271" s="103"/>
      <c r="E271" s="104"/>
      <c r="F271" s="136"/>
      <c r="G271" s="70" t="str">
        <f>IF(ISBLANK(E271),"",VLOOKUP(W271,GroupRateTable!A:C,2,FALSE))</f>
        <v/>
      </c>
      <c r="H271" s="71" t="str">
        <f t="shared" si="65"/>
        <v/>
      </c>
      <c r="I271" s="71" t="str">
        <f t="shared" si="66"/>
        <v/>
      </c>
      <c r="J271" s="71" t="str">
        <f t="shared" si="67"/>
        <v/>
      </c>
      <c r="K271" s="71" t="str">
        <f t="shared" si="58"/>
        <v/>
      </c>
      <c r="L271" s="81" t="str">
        <f t="shared" si="68"/>
        <v/>
      </c>
      <c r="M271" s="79" t="str">
        <f>IF(ISBLANK(E271),"",VLOOKUP(W271,GroupRateTable!A:C,3,FALSE))</f>
        <v/>
      </c>
      <c r="N271" s="80" t="str">
        <f t="shared" si="59"/>
        <v/>
      </c>
      <c r="O271" s="80" t="str">
        <f>IF(ISBLANK(E271),"",(VLOOKUP(X271,GroupRateTable!A:C,3,FALSE)*C271)+((VLOOKUP(X271,GroupRateTable!A:C,3,FALSE)/2*D271)))</f>
        <v/>
      </c>
      <c r="P271" s="81" t="str">
        <f t="shared" si="60"/>
        <v/>
      </c>
      <c r="Q271" s="80" t="str">
        <f t="shared" si="61"/>
        <v/>
      </c>
      <c r="R271" s="80" t="str">
        <f t="shared" si="57"/>
        <v/>
      </c>
      <c r="S271" s="81" t="str">
        <f t="shared" si="69"/>
        <v/>
      </c>
      <c r="T271" s="123" t="str">
        <f t="shared" si="56"/>
        <v/>
      </c>
      <c r="U271" s="124" t="str">
        <f t="shared" si="62"/>
        <v/>
      </c>
      <c r="V271" s="95"/>
      <c r="W271" s="15" t="str">
        <f t="shared" si="63"/>
        <v/>
      </c>
      <c r="X271" s="15" t="str">
        <f t="shared" si="64"/>
        <v/>
      </c>
    </row>
    <row r="272" spans="1:24" x14ac:dyDescent="0.25">
      <c r="A272" s="102"/>
      <c r="B272" s="18"/>
      <c r="C272" s="103"/>
      <c r="D272" s="103"/>
      <c r="E272" s="104"/>
      <c r="F272" s="136"/>
      <c r="G272" s="70" t="str">
        <f>IF(ISBLANK(E272),"",VLOOKUP(W272,GroupRateTable!A:C,2,FALSE))</f>
        <v/>
      </c>
      <c r="H272" s="71" t="str">
        <f t="shared" si="65"/>
        <v/>
      </c>
      <c r="I272" s="71" t="str">
        <f t="shared" si="66"/>
        <v/>
      </c>
      <c r="J272" s="71" t="str">
        <f t="shared" si="67"/>
        <v/>
      </c>
      <c r="K272" s="71" t="str">
        <f t="shared" si="58"/>
        <v/>
      </c>
      <c r="L272" s="81" t="str">
        <f t="shared" si="68"/>
        <v/>
      </c>
      <c r="M272" s="79" t="str">
        <f>IF(ISBLANK(E272),"",VLOOKUP(W272,GroupRateTable!A:C,3,FALSE))</f>
        <v/>
      </c>
      <c r="N272" s="80" t="str">
        <f t="shared" si="59"/>
        <v/>
      </c>
      <c r="O272" s="80" t="str">
        <f>IF(ISBLANK(E272),"",(VLOOKUP(X272,GroupRateTable!A:C,3,FALSE)*C272)+((VLOOKUP(X272,GroupRateTable!A:C,3,FALSE)/2*D272)))</f>
        <v/>
      </c>
      <c r="P272" s="81" t="str">
        <f t="shared" si="60"/>
        <v/>
      </c>
      <c r="Q272" s="80" t="str">
        <f t="shared" si="61"/>
        <v/>
      </c>
      <c r="R272" s="80" t="str">
        <f t="shared" si="57"/>
        <v/>
      </c>
      <c r="S272" s="81" t="str">
        <f t="shared" si="69"/>
        <v/>
      </c>
      <c r="T272" s="123" t="str">
        <f t="shared" si="56"/>
        <v/>
      </c>
      <c r="U272" s="124" t="str">
        <f t="shared" si="62"/>
        <v/>
      </c>
      <c r="V272" s="95"/>
      <c r="W272" s="15" t="str">
        <f t="shared" si="63"/>
        <v/>
      </c>
      <c r="X272" s="15" t="str">
        <f t="shared" si="64"/>
        <v/>
      </c>
    </row>
    <row r="273" spans="1:24" x14ac:dyDescent="0.25">
      <c r="A273" s="102"/>
      <c r="B273" s="18"/>
      <c r="C273" s="103"/>
      <c r="D273" s="103"/>
      <c r="E273" s="104"/>
      <c r="F273" s="136"/>
      <c r="G273" s="70" t="str">
        <f>IF(ISBLANK(E273),"",VLOOKUP(W273,GroupRateTable!A:C,2,FALSE))</f>
        <v/>
      </c>
      <c r="H273" s="71" t="str">
        <f t="shared" si="65"/>
        <v/>
      </c>
      <c r="I273" s="71" t="str">
        <f t="shared" si="66"/>
        <v/>
      </c>
      <c r="J273" s="71" t="str">
        <f t="shared" si="67"/>
        <v/>
      </c>
      <c r="K273" s="71" t="str">
        <f t="shared" si="58"/>
        <v/>
      </c>
      <c r="L273" s="81" t="str">
        <f t="shared" si="68"/>
        <v/>
      </c>
      <c r="M273" s="79" t="str">
        <f>IF(ISBLANK(E273),"",VLOOKUP(W273,GroupRateTable!A:C,3,FALSE))</f>
        <v/>
      </c>
      <c r="N273" s="80" t="str">
        <f t="shared" si="59"/>
        <v/>
      </c>
      <c r="O273" s="80" t="str">
        <f>IF(ISBLANK(E273),"",(VLOOKUP(X273,GroupRateTable!A:C,3,FALSE)*C273)+((VLOOKUP(X273,GroupRateTable!A:C,3,FALSE)/2*D273)))</f>
        <v/>
      </c>
      <c r="P273" s="81" t="str">
        <f t="shared" si="60"/>
        <v/>
      </c>
      <c r="Q273" s="80" t="str">
        <f t="shared" si="61"/>
        <v/>
      </c>
      <c r="R273" s="80" t="str">
        <f t="shared" si="57"/>
        <v/>
      </c>
      <c r="S273" s="81" t="str">
        <f t="shared" si="69"/>
        <v/>
      </c>
      <c r="T273" s="123" t="str">
        <f t="shared" si="56"/>
        <v/>
      </c>
      <c r="U273" s="124" t="str">
        <f t="shared" si="62"/>
        <v/>
      </c>
      <c r="V273" s="95"/>
      <c r="W273" s="15" t="str">
        <f t="shared" si="63"/>
        <v/>
      </c>
      <c r="X273" s="15" t="str">
        <f t="shared" si="64"/>
        <v/>
      </c>
    </row>
    <row r="274" spans="1:24" x14ac:dyDescent="0.25">
      <c r="A274" s="102"/>
      <c r="B274" s="18"/>
      <c r="C274" s="103"/>
      <c r="D274" s="103"/>
      <c r="E274" s="104"/>
      <c r="F274" s="136"/>
      <c r="G274" s="70" t="str">
        <f>IF(ISBLANK(E274),"",VLOOKUP(W274,GroupRateTable!A:C,2,FALSE))</f>
        <v/>
      </c>
      <c r="H274" s="71" t="str">
        <f t="shared" si="65"/>
        <v/>
      </c>
      <c r="I274" s="71" t="str">
        <f t="shared" si="66"/>
        <v/>
      </c>
      <c r="J274" s="71" t="str">
        <f t="shared" si="67"/>
        <v/>
      </c>
      <c r="K274" s="71" t="str">
        <f t="shared" si="58"/>
        <v/>
      </c>
      <c r="L274" s="81" t="str">
        <f t="shared" si="68"/>
        <v/>
      </c>
      <c r="M274" s="79" t="str">
        <f>IF(ISBLANK(E274),"",VLOOKUP(W274,GroupRateTable!A:C,3,FALSE))</f>
        <v/>
      </c>
      <c r="N274" s="80" t="str">
        <f t="shared" si="59"/>
        <v/>
      </c>
      <c r="O274" s="80" t="str">
        <f>IF(ISBLANK(E274),"",(VLOOKUP(X274,GroupRateTable!A:C,3,FALSE)*C274)+((VLOOKUP(X274,GroupRateTable!A:C,3,FALSE)/2*D274)))</f>
        <v/>
      </c>
      <c r="P274" s="81" t="str">
        <f t="shared" si="60"/>
        <v/>
      </c>
      <c r="Q274" s="80" t="str">
        <f t="shared" si="61"/>
        <v/>
      </c>
      <c r="R274" s="80" t="str">
        <f t="shared" si="57"/>
        <v/>
      </c>
      <c r="S274" s="81" t="str">
        <f t="shared" si="69"/>
        <v/>
      </c>
      <c r="T274" s="123" t="str">
        <f t="shared" si="56"/>
        <v/>
      </c>
      <c r="U274" s="124" t="str">
        <f t="shared" si="62"/>
        <v/>
      </c>
      <c r="V274" s="95"/>
      <c r="W274" s="15" t="str">
        <f t="shared" si="63"/>
        <v/>
      </c>
      <c r="X274" s="15" t="str">
        <f t="shared" si="64"/>
        <v/>
      </c>
    </row>
    <row r="275" spans="1:24" x14ac:dyDescent="0.25">
      <c r="A275" s="102"/>
      <c r="B275" s="18"/>
      <c r="C275" s="103"/>
      <c r="D275" s="103"/>
      <c r="E275" s="104"/>
      <c r="F275" s="136"/>
      <c r="G275" s="70" t="str">
        <f>IF(ISBLANK(E275),"",VLOOKUP(W275,GroupRateTable!A:C,2,FALSE))</f>
        <v/>
      </c>
      <c r="H275" s="71" t="str">
        <f t="shared" si="65"/>
        <v/>
      </c>
      <c r="I275" s="71" t="str">
        <f t="shared" si="66"/>
        <v/>
      </c>
      <c r="J275" s="71" t="str">
        <f t="shared" si="67"/>
        <v/>
      </c>
      <c r="K275" s="71" t="str">
        <f t="shared" si="58"/>
        <v/>
      </c>
      <c r="L275" s="81" t="str">
        <f t="shared" si="68"/>
        <v/>
      </c>
      <c r="M275" s="79" t="str">
        <f>IF(ISBLANK(E275),"",VLOOKUP(W275,GroupRateTable!A:C,3,FALSE))</f>
        <v/>
      </c>
      <c r="N275" s="80" t="str">
        <f t="shared" si="59"/>
        <v/>
      </c>
      <c r="O275" s="80" t="str">
        <f>IF(ISBLANK(E275),"",(VLOOKUP(X275,GroupRateTable!A:C,3,FALSE)*C275)+((VLOOKUP(X275,GroupRateTable!A:C,3,FALSE)/2*D275)))</f>
        <v/>
      </c>
      <c r="P275" s="81" t="str">
        <f t="shared" si="60"/>
        <v/>
      </c>
      <c r="Q275" s="80" t="str">
        <f t="shared" si="61"/>
        <v/>
      </c>
      <c r="R275" s="80" t="str">
        <f t="shared" si="57"/>
        <v/>
      </c>
      <c r="S275" s="81" t="str">
        <f t="shared" si="69"/>
        <v/>
      </c>
      <c r="T275" s="123" t="str">
        <f t="shared" ref="T275:T301" si="70">IF(ISBLANK(E275),"",S275+L275)</f>
        <v/>
      </c>
      <c r="U275" s="124" t="str">
        <f t="shared" si="62"/>
        <v/>
      </c>
      <c r="V275" s="95"/>
      <c r="W275" s="15" t="str">
        <f t="shared" si="63"/>
        <v/>
      </c>
      <c r="X275" s="15" t="str">
        <f t="shared" si="64"/>
        <v/>
      </c>
    </row>
    <row r="276" spans="1:24" x14ac:dyDescent="0.25">
      <c r="A276" s="102"/>
      <c r="B276" s="18"/>
      <c r="C276" s="103"/>
      <c r="D276" s="103"/>
      <c r="E276" s="104"/>
      <c r="F276" s="136"/>
      <c r="G276" s="70" t="str">
        <f>IF(ISBLANK(E276),"",VLOOKUP(W276,GroupRateTable!A:C,2,FALSE))</f>
        <v/>
      </c>
      <c r="H276" s="71" t="str">
        <f t="shared" si="65"/>
        <v/>
      </c>
      <c r="I276" s="71" t="str">
        <f t="shared" si="66"/>
        <v/>
      </c>
      <c r="J276" s="71" t="str">
        <f t="shared" si="67"/>
        <v/>
      </c>
      <c r="K276" s="71" t="str">
        <f t="shared" si="58"/>
        <v/>
      </c>
      <c r="L276" s="81" t="str">
        <f t="shared" si="68"/>
        <v/>
      </c>
      <c r="M276" s="79" t="str">
        <f>IF(ISBLANK(E276),"",VLOOKUP(W276,GroupRateTable!A:C,3,FALSE))</f>
        <v/>
      </c>
      <c r="N276" s="80" t="str">
        <f t="shared" si="59"/>
        <v/>
      </c>
      <c r="O276" s="80" t="str">
        <f>IF(ISBLANK(E276),"",(VLOOKUP(X276,GroupRateTable!A:C,3,FALSE)*C276)+((VLOOKUP(X276,GroupRateTable!A:C,3,FALSE)/2*D276)))</f>
        <v/>
      </c>
      <c r="P276" s="81" t="str">
        <f t="shared" si="60"/>
        <v/>
      </c>
      <c r="Q276" s="80" t="str">
        <f t="shared" si="61"/>
        <v/>
      </c>
      <c r="R276" s="80" t="str">
        <f>IF(ISBLANK(E276),"",N276+K276)</f>
        <v/>
      </c>
      <c r="S276" s="81" t="str">
        <f t="shared" si="69"/>
        <v/>
      </c>
      <c r="T276" s="123" t="str">
        <f t="shared" si="70"/>
        <v/>
      </c>
      <c r="U276" s="124" t="str">
        <f t="shared" si="62"/>
        <v/>
      </c>
      <c r="V276" s="95"/>
      <c r="W276" s="15" t="str">
        <f t="shared" si="63"/>
        <v/>
      </c>
      <c r="X276" s="15" t="str">
        <f t="shared" si="64"/>
        <v/>
      </c>
    </row>
    <row r="277" spans="1:24" x14ac:dyDescent="0.25">
      <c r="A277" s="102"/>
      <c r="B277" s="18"/>
      <c r="C277" s="103"/>
      <c r="D277" s="103"/>
      <c r="E277" s="104"/>
      <c r="F277" s="136"/>
      <c r="G277" s="70" t="str">
        <f>IF(ISBLANK(E277),"",VLOOKUP(W277,GroupRateTable!A:C,2,FALSE))</f>
        <v/>
      </c>
      <c r="H277" s="71" t="str">
        <f t="shared" si="65"/>
        <v/>
      </c>
      <c r="I277" s="71" t="str">
        <f t="shared" si="66"/>
        <v/>
      </c>
      <c r="J277" s="71" t="str">
        <f t="shared" si="67"/>
        <v/>
      </c>
      <c r="K277" s="71" t="str">
        <f t="shared" si="58"/>
        <v/>
      </c>
      <c r="L277" s="81" t="str">
        <f t="shared" si="68"/>
        <v/>
      </c>
      <c r="M277" s="79" t="str">
        <f>IF(ISBLANK(E277),"",VLOOKUP(W277,GroupRateTable!A:C,3,FALSE))</f>
        <v/>
      </c>
      <c r="N277" s="80" t="str">
        <f t="shared" si="59"/>
        <v/>
      </c>
      <c r="O277" s="80" t="str">
        <f>IF(ISBLANK(E277),"",(VLOOKUP(X277,GroupRateTable!A:C,3,FALSE)*C277)+((VLOOKUP(X277,GroupRateTable!A:C,3,FALSE)/2*D277)))</f>
        <v/>
      </c>
      <c r="P277" s="81" t="str">
        <f t="shared" si="60"/>
        <v/>
      </c>
      <c r="Q277" s="80" t="str">
        <f t="shared" si="61"/>
        <v/>
      </c>
      <c r="R277" s="80" t="str">
        <f t="shared" si="57"/>
        <v/>
      </c>
      <c r="S277" s="81" t="str">
        <f>IF(ISBLANK(E277),"",IF(R277&gt;Q277,0,Q277-R277))</f>
        <v/>
      </c>
      <c r="T277" s="123" t="str">
        <f t="shared" si="70"/>
        <v/>
      </c>
      <c r="U277" s="124" t="str">
        <f t="shared" si="62"/>
        <v/>
      </c>
      <c r="V277" s="95"/>
      <c r="W277" s="15" t="str">
        <f t="shared" si="63"/>
        <v/>
      </c>
      <c r="X277" s="15" t="str">
        <f t="shared" si="64"/>
        <v/>
      </c>
    </row>
    <row r="278" spans="1:24" x14ac:dyDescent="0.25">
      <c r="A278" s="102"/>
      <c r="B278" s="18"/>
      <c r="C278" s="103"/>
      <c r="D278" s="103"/>
      <c r="E278" s="104"/>
      <c r="F278" s="136"/>
      <c r="G278" s="70" t="str">
        <f>IF(ISBLANK(E278),"",VLOOKUP(W278,GroupRateTable!A:C,2,FALSE))</f>
        <v/>
      </c>
      <c r="H278" s="71" t="str">
        <f t="shared" si="65"/>
        <v/>
      </c>
      <c r="I278" s="71" t="str">
        <f t="shared" si="66"/>
        <v/>
      </c>
      <c r="J278" s="71" t="str">
        <f t="shared" si="67"/>
        <v/>
      </c>
      <c r="K278" s="71" t="str">
        <f t="shared" si="58"/>
        <v/>
      </c>
      <c r="L278" s="81" t="str">
        <f t="shared" si="68"/>
        <v/>
      </c>
      <c r="M278" s="79" t="str">
        <f>IF(ISBLANK(E278),"",VLOOKUP(W278,GroupRateTable!A:C,3,FALSE))</f>
        <v/>
      </c>
      <c r="N278" s="80" t="str">
        <f t="shared" si="59"/>
        <v/>
      </c>
      <c r="O278" s="80" t="str">
        <f>IF(ISBLANK(E278),"",(VLOOKUP(X278,GroupRateTable!A:C,3,FALSE)*C278)+((VLOOKUP(X278,GroupRateTable!A:C,3,FALSE)/2*D278)))</f>
        <v/>
      </c>
      <c r="P278" s="81" t="str">
        <f t="shared" si="60"/>
        <v/>
      </c>
      <c r="Q278" s="80" t="str">
        <f t="shared" si="61"/>
        <v/>
      </c>
      <c r="R278" s="80" t="str">
        <f t="shared" si="57"/>
        <v/>
      </c>
      <c r="S278" s="81" t="str">
        <f t="shared" si="69"/>
        <v/>
      </c>
      <c r="T278" s="123" t="str">
        <f t="shared" si="70"/>
        <v/>
      </c>
      <c r="U278" s="124" t="str">
        <f t="shared" si="62"/>
        <v/>
      </c>
      <c r="V278" s="95"/>
      <c r="W278" s="15" t="str">
        <f t="shared" si="63"/>
        <v/>
      </c>
      <c r="X278" s="15" t="str">
        <f t="shared" si="64"/>
        <v/>
      </c>
    </row>
    <row r="279" spans="1:24" x14ac:dyDescent="0.25">
      <c r="A279" s="102"/>
      <c r="B279" s="18"/>
      <c r="C279" s="103"/>
      <c r="D279" s="103"/>
      <c r="E279" s="104"/>
      <c r="F279" s="136"/>
      <c r="G279" s="70" t="str">
        <f>IF(ISBLANK(E279),"",VLOOKUP(W279,GroupRateTable!A:C,2,FALSE))</f>
        <v/>
      </c>
      <c r="H279" s="71" t="str">
        <f t="shared" si="65"/>
        <v/>
      </c>
      <c r="I279" s="71" t="str">
        <f t="shared" si="66"/>
        <v/>
      </c>
      <c r="J279" s="71" t="str">
        <f t="shared" si="67"/>
        <v/>
      </c>
      <c r="K279" s="71" t="str">
        <f t="shared" si="58"/>
        <v/>
      </c>
      <c r="L279" s="81" t="str">
        <f t="shared" si="68"/>
        <v/>
      </c>
      <c r="M279" s="79" t="str">
        <f>IF(ISBLANK(E279),"",VLOOKUP(W279,GroupRateTable!A:C,3,FALSE))</f>
        <v/>
      </c>
      <c r="N279" s="80" t="str">
        <f t="shared" si="59"/>
        <v/>
      </c>
      <c r="O279" s="80" t="str">
        <f>IF(ISBLANK(E279),"",(VLOOKUP(X279,GroupRateTable!A:C,3,FALSE)*C279)+((VLOOKUP(X279,GroupRateTable!A:C,3,FALSE)/2*D279)))</f>
        <v/>
      </c>
      <c r="P279" s="81" t="str">
        <f t="shared" si="60"/>
        <v/>
      </c>
      <c r="Q279" s="80" t="str">
        <f t="shared" si="61"/>
        <v/>
      </c>
      <c r="R279" s="80" t="str">
        <f t="shared" si="57"/>
        <v/>
      </c>
      <c r="S279" s="81" t="str">
        <f t="shared" si="69"/>
        <v/>
      </c>
      <c r="T279" s="123" t="str">
        <f t="shared" si="70"/>
        <v/>
      </c>
      <c r="U279" s="124" t="str">
        <f t="shared" si="62"/>
        <v/>
      </c>
      <c r="V279" s="95"/>
      <c r="W279" s="15" t="str">
        <f t="shared" si="63"/>
        <v/>
      </c>
      <c r="X279" s="15" t="str">
        <f t="shared" si="64"/>
        <v/>
      </c>
    </row>
    <row r="280" spans="1:24" x14ac:dyDescent="0.25">
      <c r="A280" s="102"/>
      <c r="B280" s="18"/>
      <c r="C280" s="103"/>
      <c r="D280" s="103"/>
      <c r="E280" s="104"/>
      <c r="F280" s="136"/>
      <c r="G280" s="70" t="str">
        <f>IF(ISBLANK(E280),"",VLOOKUP(W280,GroupRateTable!A:C,2,FALSE))</f>
        <v/>
      </c>
      <c r="H280" s="71" t="str">
        <f t="shared" si="65"/>
        <v/>
      </c>
      <c r="I280" s="71" t="str">
        <f t="shared" si="66"/>
        <v/>
      </c>
      <c r="J280" s="71" t="str">
        <f t="shared" si="67"/>
        <v/>
      </c>
      <c r="K280" s="71" t="str">
        <f t="shared" si="58"/>
        <v/>
      </c>
      <c r="L280" s="81" t="str">
        <f t="shared" si="68"/>
        <v/>
      </c>
      <c r="M280" s="79" t="str">
        <f>IF(ISBLANK(E280),"",VLOOKUP(W280,GroupRateTable!A:C,3,FALSE))</f>
        <v/>
      </c>
      <c r="N280" s="80" t="str">
        <f t="shared" si="59"/>
        <v/>
      </c>
      <c r="O280" s="80" t="str">
        <f>IF(ISBLANK(E280),"",(VLOOKUP(X280,GroupRateTable!A:C,3,FALSE)*C280)+((VLOOKUP(X280,GroupRateTable!A:C,3,FALSE)/2*D280)))</f>
        <v/>
      </c>
      <c r="P280" s="81" t="str">
        <f t="shared" si="60"/>
        <v/>
      </c>
      <c r="Q280" s="80" t="str">
        <f t="shared" si="61"/>
        <v/>
      </c>
      <c r="R280" s="80" t="str">
        <f t="shared" si="57"/>
        <v/>
      </c>
      <c r="S280" s="81" t="str">
        <f t="shared" si="69"/>
        <v/>
      </c>
      <c r="T280" s="123" t="str">
        <f t="shared" si="70"/>
        <v/>
      </c>
      <c r="U280" s="124" t="str">
        <f t="shared" si="62"/>
        <v/>
      </c>
      <c r="V280" s="95"/>
      <c r="W280" s="15" t="str">
        <f t="shared" si="63"/>
        <v/>
      </c>
      <c r="X280" s="15" t="str">
        <f t="shared" si="64"/>
        <v/>
      </c>
    </row>
    <row r="281" spans="1:24" x14ac:dyDescent="0.25">
      <c r="A281" s="102"/>
      <c r="B281" s="18"/>
      <c r="C281" s="103"/>
      <c r="D281" s="103"/>
      <c r="E281" s="104"/>
      <c r="F281" s="136"/>
      <c r="G281" s="70" t="str">
        <f>IF(ISBLANK(E281),"",VLOOKUP(W281,GroupRateTable!A:C,2,FALSE))</f>
        <v/>
      </c>
      <c r="H281" s="71" t="str">
        <f t="shared" si="65"/>
        <v/>
      </c>
      <c r="I281" s="71" t="str">
        <f t="shared" si="66"/>
        <v/>
      </c>
      <c r="J281" s="71" t="str">
        <f t="shared" si="67"/>
        <v/>
      </c>
      <c r="K281" s="71" t="str">
        <f t="shared" si="58"/>
        <v/>
      </c>
      <c r="L281" s="81" t="str">
        <f t="shared" si="68"/>
        <v/>
      </c>
      <c r="M281" s="79" t="str">
        <f>IF(ISBLANK(E281),"",VLOOKUP(W281,GroupRateTable!A:C,3,FALSE))</f>
        <v/>
      </c>
      <c r="N281" s="80" t="str">
        <f t="shared" si="59"/>
        <v/>
      </c>
      <c r="O281" s="80" t="str">
        <f>IF(ISBLANK(E281),"",(VLOOKUP(X281,GroupRateTable!A:C,3,FALSE)*C281)+((VLOOKUP(X281,GroupRateTable!A:C,3,FALSE)/2*D281)))</f>
        <v/>
      </c>
      <c r="P281" s="81" t="str">
        <f t="shared" si="60"/>
        <v/>
      </c>
      <c r="Q281" s="80" t="str">
        <f t="shared" si="61"/>
        <v/>
      </c>
      <c r="R281" s="80" t="str">
        <f t="shared" si="57"/>
        <v/>
      </c>
      <c r="S281" s="81" t="str">
        <f t="shared" si="69"/>
        <v/>
      </c>
      <c r="T281" s="123" t="str">
        <f t="shared" si="70"/>
        <v/>
      </c>
      <c r="U281" s="124" t="str">
        <f t="shared" si="62"/>
        <v/>
      </c>
      <c r="V281" s="95"/>
      <c r="W281" s="15" t="str">
        <f t="shared" si="63"/>
        <v/>
      </c>
      <c r="X281" s="15" t="str">
        <f t="shared" si="64"/>
        <v/>
      </c>
    </row>
    <row r="282" spans="1:24" x14ac:dyDescent="0.25">
      <c r="A282" s="102"/>
      <c r="B282" s="18"/>
      <c r="C282" s="103"/>
      <c r="D282" s="103"/>
      <c r="E282" s="104"/>
      <c r="F282" s="136"/>
      <c r="G282" s="70" t="str">
        <f>IF(ISBLANK(E282),"",VLOOKUP(W282,GroupRateTable!A:C,2,FALSE))</f>
        <v/>
      </c>
      <c r="H282" s="71" t="str">
        <f t="shared" si="65"/>
        <v/>
      </c>
      <c r="I282" s="71" t="str">
        <f t="shared" si="66"/>
        <v/>
      </c>
      <c r="J282" s="71" t="str">
        <f t="shared" si="67"/>
        <v/>
      </c>
      <c r="K282" s="71" t="str">
        <f t="shared" si="58"/>
        <v/>
      </c>
      <c r="L282" s="81" t="str">
        <f t="shared" si="68"/>
        <v/>
      </c>
      <c r="M282" s="79" t="str">
        <f>IF(ISBLANK(E282),"",VLOOKUP(W282,GroupRateTable!A:C,3,FALSE))</f>
        <v/>
      </c>
      <c r="N282" s="80" t="str">
        <f t="shared" si="59"/>
        <v/>
      </c>
      <c r="O282" s="80" t="str">
        <f>IF(ISBLANK(E282),"",(VLOOKUP(X282,GroupRateTable!A:C,3,FALSE)*C282)+((VLOOKUP(X282,GroupRateTable!A:C,3,FALSE)/2*D282)))</f>
        <v/>
      </c>
      <c r="P282" s="81" t="str">
        <f t="shared" si="60"/>
        <v/>
      </c>
      <c r="Q282" s="80" t="str">
        <f t="shared" si="61"/>
        <v/>
      </c>
      <c r="R282" s="80" t="str">
        <f t="shared" si="57"/>
        <v/>
      </c>
      <c r="S282" s="81" t="str">
        <f t="shared" si="69"/>
        <v/>
      </c>
      <c r="T282" s="123" t="str">
        <f t="shared" si="70"/>
        <v/>
      </c>
      <c r="U282" s="124" t="str">
        <f t="shared" si="62"/>
        <v/>
      </c>
      <c r="V282" s="95"/>
      <c r="W282" s="15" t="str">
        <f t="shared" si="63"/>
        <v/>
      </c>
      <c r="X282" s="15" t="str">
        <f t="shared" si="64"/>
        <v/>
      </c>
    </row>
    <row r="283" spans="1:24" x14ac:dyDescent="0.25">
      <c r="A283" s="102"/>
      <c r="B283" s="18"/>
      <c r="C283" s="103"/>
      <c r="D283" s="103"/>
      <c r="E283" s="104"/>
      <c r="F283" s="136"/>
      <c r="G283" s="70" t="str">
        <f>IF(ISBLANK(E283),"",VLOOKUP(W283,GroupRateTable!A:C,2,FALSE))</f>
        <v/>
      </c>
      <c r="H283" s="71" t="str">
        <f t="shared" si="65"/>
        <v/>
      </c>
      <c r="I283" s="71" t="str">
        <f t="shared" si="66"/>
        <v/>
      </c>
      <c r="J283" s="71" t="str">
        <f t="shared" si="67"/>
        <v/>
      </c>
      <c r="K283" s="71" t="str">
        <f t="shared" si="58"/>
        <v/>
      </c>
      <c r="L283" s="81" t="str">
        <f t="shared" si="68"/>
        <v/>
      </c>
      <c r="M283" s="79" t="str">
        <f>IF(ISBLANK(E283),"",VLOOKUP(W283,GroupRateTable!A:C,3,FALSE))</f>
        <v/>
      </c>
      <c r="N283" s="80" t="str">
        <f t="shared" si="59"/>
        <v/>
      </c>
      <c r="O283" s="80" t="str">
        <f>IF(ISBLANK(E283),"",(VLOOKUP(X283,GroupRateTable!A:C,3,FALSE)*C283)+((VLOOKUP(X283,GroupRateTable!A:C,3,FALSE)/2*D283)))</f>
        <v/>
      </c>
      <c r="P283" s="81" t="str">
        <f t="shared" si="60"/>
        <v/>
      </c>
      <c r="Q283" s="80" t="str">
        <f t="shared" si="61"/>
        <v/>
      </c>
      <c r="R283" s="80" t="str">
        <f t="shared" si="57"/>
        <v/>
      </c>
      <c r="S283" s="81" t="str">
        <f t="shared" si="69"/>
        <v/>
      </c>
      <c r="T283" s="123" t="str">
        <f t="shared" si="70"/>
        <v/>
      </c>
      <c r="U283" s="124" t="str">
        <f t="shared" si="62"/>
        <v/>
      </c>
      <c r="V283" s="95"/>
      <c r="W283" s="15" t="str">
        <f t="shared" si="63"/>
        <v/>
      </c>
      <c r="X283" s="15" t="str">
        <f t="shared" si="64"/>
        <v/>
      </c>
    </row>
    <row r="284" spans="1:24" x14ac:dyDescent="0.25">
      <c r="A284" s="102"/>
      <c r="B284" s="18"/>
      <c r="C284" s="103"/>
      <c r="D284" s="103"/>
      <c r="E284" s="104"/>
      <c r="F284" s="136"/>
      <c r="G284" s="70" t="str">
        <f>IF(ISBLANK(E284),"",VLOOKUP(W284,GroupRateTable!A:C,2,FALSE))</f>
        <v/>
      </c>
      <c r="H284" s="71" t="str">
        <f t="shared" si="65"/>
        <v/>
      </c>
      <c r="I284" s="71" t="str">
        <f t="shared" si="66"/>
        <v/>
      </c>
      <c r="J284" s="71" t="str">
        <f t="shared" si="67"/>
        <v/>
      </c>
      <c r="K284" s="71" t="str">
        <f t="shared" si="58"/>
        <v/>
      </c>
      <c r="L284" s="81" t="str">
        <f t="shared" si="68"/>
        <v/>
      </c>
      <c r="M284" s="79" t="str">
        <f>IF(ISBLANK(E284),"",VLOOKUP(W284,GroupRateTable!A:C,3,FALSE))</f>
        <v/>
      </c>
      <c r="N284" s="80" t="str">
        <f t="shared" si="59"/>
        <v/>
      </c>
      <c r="O284" s="80" t="str">
        <f>IF(ISBLANK(E284),"",(VLOOKUP(X284,GroupRateTable!A:C,3,FALSE)*C284)+((VLOOKUP(X284,GroupRateTable!A:C,3,FALSE)/2*D284)))</f>
        <v/>
      </c>
      <c r="P284" s="81" t="str">
        <f t="shared" si="60"/>
        <v/>
      </c>
      <c r="Q284" s="80" t="str">
        <f t="shared" si="61"/>
        <v/>
      </c>
      <c r="R284" s="80" t="str">
        <f t="shared" si="57"/>
        <v/>
      </c>
      <c r="S284" s="81" t="str">
        <f t="shared" si="69"/>
        <v/>
      </c>
      <c r="T284" s="123" t="str">
        <f t="shared" si="70"/>
        <v/>
      </c>
      <c r="U284" s="124" t="str">
        <f t="shared" si="62"/>
        <v/>
      </c>
      <c r="V284" s="95"/>
      <c r="W284" s="15" t="str">
        <f t="shared" si="63"/>
        <v/>
      </c>
      <c r="X284" s="15" t="str">
        <f t="shared" si="64"/>
        <v/>
      </c>
    </row>
    <row r="285" spans="1:24" x14ac:dyDescent="0.25">
      <c r="A285" s="102"/>
      <c r="B285" s="18"/>
      <c r="C285" s="103"/>
      <c r="D285" s="103"/>
      <c r="E285" s="104"/>
      <c r="F285" s="136"/>
      <c r="G285" s="70" t="str">
        <f>IF(ISBLANK(E285),"",VLOOKUP(W285,GroupRateTable!A:C,2,FALSE))</f>
        <v/>
      </c>
      <c r="H285" s="71" t="str">
        <f t="shared" si="65"/>
        <v/>
      </c>
      <c r="I285" s="71" t="str">
        <f t="shared" si="66"/>
        <v/>
      </c>
      <c r="J285" s="71" t="str">
        <f t="shared" si="67"/>
        <v/>
      </c>
      <c r="K285" s="71" t="str">
        <f t="shared" si="58"/>
        <v/>
      </c>
      <c r="L285" s="81" t="str">
        <f t="shared" si="68"/>
        <v/>
      </c>
      <c r="M285" s="79" t="str">
        <f>IF(ISBLANK(E285),"",VLOOKUP(W285,GroupRateTable!A:C,3,FALSE))</f>
        <v/>
      </c>
      <c r="N285" s="80" t="str">
        <f t="shared" si="59"/>
        <v/>
      </c>
      <c r="O285" s="80" t="str">
        <f>IF(ISBLANK(E285),"",(VLOOKUP(X285,GroupRateTable!A:C,3,FALSE)*C285)+((VLOOKUP(X285,GroupRateTable!A:C,3,FALSE)/2*D285)))</f>
        <v/>
      </c>
      <c r="P285" s="81" t="str">
        <f t="shared" si="60"/>
        <v/>
      </c>
      <c r="Q285" s="80" t="str">
        <f t="shared" si="61"/>
        <v/>
      </c>
      <c r="R285" s="80" t="str">
        <f t="shared" si="57"/>
        <v/>
      </c>
      <c r="S285" s="81" t="str">
        <f t="shared" si="69"/>
        <v/>
      </c>
      <c r="T285" s="123" t="str">
        <f t="shared" si="70"/>
        <v/>
      </c>
      <c r="U285" s="124" t="str">
        <f t="shared" si="62"/>
        <v/>
      </c>
      <c r="V285" s="95"/>
      <c r="W285" s="15" t="str">
        <f t="shared" si="63"/>
        <v/>
      </c>
      <c r="X285" s="15" t="str">
        <f t="shared" si="64"/>
        <v/>
      </c>
    </row>
    <row r="286" spans="1:24" x14ac:dyDescent="0.25">
      <c r="A286" s="102"/>
      <c r="B286" s="18"/>
      <c r="C286" s="103"/>
      <c r="D286" s="103"/>
      <c r="E286" s="104"/>
      <c r="F286" s="136"/>
      <c r="G286" s="70" t="str">
        <f>IF(ISBLANK(E286),"",VLOOKUP(W286,GroupRateTable!A:C,2,FALSE))</f>
        <v/>
      </c>
      <c r="H286" s="71" t="str">
        <f t="shared" si="65"/>
        <v/>
      </c>
      <c r="I286" s="71" t="str">
        <f t="shared" si="66"/>
        <v/>
      </c>
      <c r="J286" s="71" t="str">
        <f t="shared" si="67"/>
        <v/>
      </c>
      <c r="K286" s="71" t="str">
        <f t="shared" si="58"/>
        <v/>
      </c>
      <c r="L286" s="81" t="str">
        <f t="shared" si="68"/>
        <v/>
      </c>
      <c r="M286" s="79" t="str">
        <f>IF(ISBLANK(E286),"",VLOOKUP(W286,GroupRateTable!A:C,3,FALSE))</f>
        <v/>
      </c>
      <c r="N286" s="80" t="str">
        <f t="shared" si="59"/>
        <v/>
      </c>
      <c r="O286" s="80" t="str">
        <f>IF(ISBLANK(E286),"",(VLOOKUP(X286,GroupRateTable!A:C,3,FALSE)*C286)+((VLOOKUP(X286,GroupRateTable!A:C,3,FALSE)/2*D286)))</f>
        <v/>
      </c>
      <c r="P286" s="81" t="str">
        <f t="shared" si="60"/>
        <v/>
      </c>
      <c r="Q286" s="80" t="str">
        <f t="shared" si="61"/>
        <v/>
      </c>
      <c r="R286" s="80" t="str">
        <f t="shared" si="57"/>
        <v/>
      </c>
      <c r="S286" s="81" t="str">
        <f t="shared" si="69"/>
        <v/>
      </c>
      <c r="T286" s="123" t="str">
        <f t="shared" si="70"/>
        <v/>
      </c>
      <c r="U286" s="124" t="str">
        <f t="shared" si="62"/>
        <v/>
      </c>
      <c r="V286" s="95"/>
      <c r="W286" s="15" t="str">
        <f t="shared" si="63"/>
        <v/>
      </c>
      <c r="X286" s="15" t="str">
        <f t="shared" si="64"/>
        <v/>
      </c>
    </row>
    <row r="287" spans="1:24" x14ac:dyDescent="0.25">
      <c r="A287" s="102"/>
      <c r="B287" s="18"/>
      <c r="C287" s="103"/>
      <c r="D287" s="103"/>
      <c r="E287" s="104"/>
      <c r="F287" s="136"/>
      <c r="G287" s="70" t="str">
        <f>IF(ISBLANK(E287),"",VLOOKUP(W287,GroupRateTable!A:C,2,FALSE))</f>
        <v/>
      </c>
      <c r="H287" s="71" t="str">
        <f t="shared" si="65"/>
        <v/>
      </c>
      <c r="I287" s="71" t="str">
        <f t="shared" si="66"/>
        <v/>
      </c>
      <c r="J287" s="71" t="str">
        <f t="shared" si="67"/>
        <v/>
      </c>
      <c r="K287" s="71" t="str">
        <f t="shared" si="58"/>
        <v/>
      </c>
      <c r="L287" s="81" t="str">
        <f t="shared" si="68"/>
        <v/>
      </c>
      <c r="M287" s="79" t="str">
        <f>IF(ISBLANK(E287),"",VLOOKUP(W287,GroupRateTable!A:C,3,FALSE))</f>
        <v/>
      </c>
      <c r="N287" s="80" t="str">
        <f t="shared" si="59"/>
        <v/>
      </c>
      <c r="O287" s="80" t="str">
        <f>IF(ISBLANK(E287),"",(VLOOKUP(X287,GroupRateTable!A:C,3,FALSE)*C287)+((VLOOKUP(X287,GroupRateTable!A:C,3,FALSE)/2*D287)))</f>
        <v/>
      </c>
      <c r="P287" s="81" t="str">
        <f t="shared" si="60"/>
        <v/>
      </c>
      <c r="Q287" s="80" t="str">
        <f t="shared" si="61"/>
        <v/>
      </c>
      <c r="R287" s="80" t="str">
        <f t="shared" si="57"/>
        <v/>
      </c>
      <c r="S287" s="81" t="str">
        <f t="shared" si="69"/>
        <v/>
      </c>
      <c r="T287" s="123" t="str">
        <f t="shared" si="70"/>
        <v/>
      </c>
      <c r="U287" s="124" t="str">
        <f t="shared" si="62"/>
        <v/>
      </c>
      <c r="V287" s="95"/>
      <c r="W287" s="15" t="str">
        <f t="shared" si="63"/>
        <v/>
      </c>
      <c r="X287" s="15" t="str">
        <f t="shared" si="64"/>
        <v/>
      </c>
    </row>
    <row r="288" spans="1:24" x14ac:dyDescent="0.25">
      <c r="A288" s="102"/>
      <c r="B288" s="18"/>
      <c r="C288" s="103"/>
      <c r="D288" s="103"/>
      <c r="E288" s="104"/>
      <c r="F288" s="136"/>
      <c r="G288" s="70" t="str">
        <f>IF(ISBLANK(E288),"",VLOOKUP(W288,GroupRateTable!A:C,2,FALSE))</f>
        <v/>
      </c>
      <c r="H288" s="71" t="str">
        <f t="shared" si="65"/>
        <v/>
      </c>
      <c r="I288" s="71" t="str">
        <f t="shared" si="66"/>
        <v/>
      </c>
      <c r="J288" s="71" t="str">
        <f t="shared" si="67"/>
        <v/>
      </c>
      <c r="K288" s="71" t="str">
        <f t="shared" si="58"/>
        <v/>
      </c>
      <c r="L288" s="81" t="str">
        <f t="shared" si="68"/>
        <v/>
      </c>
      <c r="M288" s="79" t="str">
        <f>IF(ISBLANK(E288),"",VLOOKUP(W288,GroupRateTable!A:C,3,FALSE))</f>
        <v/>
      </c>
      <c r="N288" s="80" t="str">
        <f t="shared" si="59"/>
        <v/>
      </c>
      <c r="O288" s="80" t="str">
        <f>IF(ISBLANK(E288),"",(VLOOKUP(X288,GroupRateTable!A:C,3,FALSE)*C288)+((VLOOKUP(X288,GroupRateTable!A:C,3,FALSE)/2*D288)))</f>
        <v/>
      </c>
      <c r="P288" s="81" t="str">
        <f t="shared" si="60"/>
        <v/>
      </c>
      <c r="Q288" s="80" t="str">
        <f t="shared" si="61"/>
        <v/>
      </c>
      <c r="R288" s="80" t="str">
        <f t="shared" si="57"/>
        <v/>
      </c>
      <c r="S288" s="81" t="str">
        <f t="shared" si="69"/>
        <v/>
      </c>
      <c r="T288" s="123" t="str">
        <f t="shared" si="70"/>
        <v/>
      </c>
      <c r="U288" s="124" t="str">
        <f t="shared" si="62"/>
        <v/>
      </c>
      <c r="V288" s="95"/>
      <c r="W288" s="15" t="str">
        <f t="shared" si="63"/>
        <v/>
      </c>
      <c r="X288" s="15" t="str">
        <f t="shared" si="64"/>
        <v/>
      </c>
    </row>
    <row r="289" spans="1:24" x14ac:dyDescent="0.25">
      <c r="A289" s="102"/>
      <c r="B289" s="18"/>
      <c r="C289" s="103"/>
      <c r="D289" s="103"/>
      <c r="E289" s="104"/>
      <c r="F289" s="136"/>
      <c r="G289" s="70" t="str">
        <f>IF(ISBLANK(E289),"",VLOOKUP(W289,GroupRateTable!A:C,2,FALSE))</f>
        <v/>
      </c>
      <c r="H289" s="71" t="str">
        <f t="shared" si="65"/>
        <v/>
      </c>
      <c r="I289" s="71" t="str">
        <f t="shared" si="66"/>
        <v/>
      </c>
      <c r="J289" s="71" t="str">
        <f t="shared" si="67"/>
        <v/>
      </c>
      <c r="K289" s="71" t="str">
        <f t="shared" si="58"/>
        <v/>
      </c>
      <c r="L289" s="81" t="str">
        <f t="shared" si="68"/>
        <v/>
      </c>
      <c r="M289" s="79" t="str">
        <f>IF(ISBLANK(E289),"",VLOOKUP(W289,GroupRateTable!A:C,3,FALSE))</f>
        <v/>
      </c>
      <c r="N289" s="80" t="str">
        <f t="shared" si="59"/>
        <v/>
      </c>
      <c r="O289" s="80" t="str">
        <f>IF(ISBLANK(E289),"",(VLOOKUP(X289,GroupRateTable!A:C,3,FALSE)*C289)+((VLOOKUP(X289,GroupRateTable!A:C,3,FALSE)/2*D289)))</f>
        <v/>
      </c>
      <c r="P289" s="81" t="str">
        <f t="shared" si="60"/>
        <v/>
      </c>
      <c r="Q289" s="80" t="str">
        <f t="shared" si="61"/>
        <v/>
      </c>
      <c r="R289" s="80" t="str">
        <f t="shared" si="57"/>
        <v/>
      </c>
      <c r="S289" s="81" t="str">
        <f t="shared" si="69"/>
        <v/>
      </c>
      <c r="T289" s="123" t="str">
        <f t="shared" si="70"/>
        <v/>
      </c>
      <c r="U289" s="124" t="str">
        <f t="shared" si="62"/>
        <v/>
      </c>
      <c r="V289" s="95"/>
      <c r="W289" s="15" t="str">
        <f t="shared" si="63"/>
        <v/>
      </c>
      <c r="X289" s="15" t="str">
        <f t="shared" si="64"/>
        <v/>
      </c>
    </row>
    <row r="290" spans="1:24" x14ac:dyDescent="0.25">
      <c r="A290" s="102"/>
      <c r="B290" s="18"/>
      <c r="C290" s="103"/>
      <c r="D290" s="103"/>
      <c r="E290" s="104"/>
      <c r="F290" s="136"/>
      <c r="G290" s="70" t="str">
        <f>IF(ISBLANK(E290),"",VLOOKUP(W290,GroupRateTable!A:C,2,FALSE))</f>
        <v/>
      </c>
      <c r="H290" s="71" t="str">
        <f t="shared" si="65"/>
        <v/>
      </c>
      <c r="I290" s="71" t="str">
        <f t="shared" si="66"/>
        <v/>
      </c>
      <c r="J290" s="71" t="str">
        <f t="shared" si="67"/>
        <v/>
      </c>
      <c r="K290" s="71" t="str">
        <f t="shared" si="58"/>
        <v/>
      </c>
      <c r="L290" s="81" t="str">
        <f t="shared" si="68"/>
        <v/>
      </c>
      <c r="M290" s="79" t="str">
        <f>IF(ISBLANK(E290),"",VLOOKUP(W290,GroupRateTable!A:C,3,FALSE))</f>
        <v/>
      </c>
      <c r="N290" s="80" t="str">
        <f t="shared" si="59"/>
        <v/>
      </c>
      <c r="O290" s="80" t="str">
        <f>IF(ISBLANK(E290),"",(VLOOKUP(X290,GroupRateTable!A:C,3,FALSE)*C290)+((VLOOKUP(X290,GroupRateTable!A:C,3,FALSE)/2*D290)))</f>
        <v/>
      </c>
      <c r="P290" s="81" t="str">
        <f t="shared" si="60"/>
        <v/>
      </c>
      <c r="Q290" s="80" t="str">
        <f t="shared" si="61"/>
        <v/>
      </c>
      <c r="R290" s="80" t="str">
        <f t="shared" si="57"/>
        <v/>
      </c>
      <c r="S290" s="81" t="str">
        <f t="shared" si="69"/>
        <v/>
      </c>
      <c r="T290" s="123" t="str">
        <f t="shared" si="70"/>
        <v/>
      </c>
      <c r="U290" s="124" t="str">
        <f t="shared" si="62"/>
        <v/>
      </c>
      <c r="V290" s="95"/>
      <c r="W290" s="15" t="str">
        <f t="shared" si="63"/>
        <v/>
      </c>
      <c r="X290" s="15" t="str">
        <f t="shared" si="64"/>
        <v/>
      </c>
    </row>
    <row r="291" spans="1:24" x14ac:dyDescent="0.25">
      <c r="A291" s="102"/>
      <c r="B291" s="18"/>
      <c r="C291" s="103"/>
      <c r="D291" s="103"/>
      <c r="E291" s="104"/>
      <c r="F291" s="136"/>
      <c r="G291" s="70" t="str">
        <f>IF(ISBLANK(E291),"",VLOOKUP(W291,GroupRateTable!A:C,2,FALSE))</f>
        <v/>
      </c>
      <c r="H291" s="71" t="str">
        <f t="shared" si="65"/>
        <v/>
      </c>
      <c r="I291" s="71" t="str">
        <f t="shared" si="66"/>
        <v/>
      </c>
      <c r="J291" s="71" t="str">
        <f t="shared" si="67"/>
        <v/>
      </c>
      <c r="K291" s="71" t="str">
        <f t="shared" si="58"/>
        <v/>
      </c>
      <c r="L291" s="81" t="str">
        <f t="shared" si="68"/>
        <v/>
      </c>
      <c r="M291" s="79" t="str">
        <f>IF(ISBLANK(E291),"",VLOOKUP(W291,GroupRateTable!A:C,3,FALSE))</f>
        <v/>
      </c>
      <c r="N291" s="80" t="str">
        <f t="shared" si="59"/>
        <v/>
      </c>
      <c r="O291" s="80" t="str">
        <f>IF(ISBLANK(E291),"",(VLOOKUP(X291,GroupRateTable!A:C,3,FALSE)*C291)+((VLOOKUP(X291,GroupRateTable!A:C,3,FALSE)/2*D291)))</f>
        <v/>
      </c>
      <c r="P291" s="81" t="str">
        <f t="shared" si="60"/>
        <v/>
      </c>
      <c r="Q291" s="80" t="str">
        <f t="shared" si="61"/>
        <v/>
      </c>
      <c r="R291" s="80" t="str">
        <f t="shared" si="57"/>
        <v/>
      </c>
      <c r="S291" s="81" t="str">
        <f t="shared" si="69"/>
        <v/>
      </c>
      <c r="T291" s="123" t="str">
        <f t="shared" si="70"/>
        <v/>
      </c>
      <c r="U291" s="124" t="str">
        <f t="shared" si="62"/>
        <v/>
      </c>
      <c r="V291" s="95"/>
      <c r="W291" s="15" t="str">
        <f t="shared" si="63"/>
        <v/>
      </c>
      <c r="X291" s="15" t="str">
        <f t="shared" si="64"/>
        <v/>
      </c>
    </row>
    <row r="292" spans="1:24" x14ac:dyDescent="0.25">
      <c r="A292" s="102"/>
      <c r="B292" s="18"/>
      <c r="C292" s="103"/>
      <c r="D292" s="103"/>
      <c r="E292" s="104"/>
      <c r="F292" s="136"/>
      <c r="G292" s="70" t="str">
        <f>IF(ISBLANK(E292),"",VLOOKUP(W292,GroupRateTable!A:C,2,FALSE))</f>
        <v/>
      </c>
      <c r="H292" s="71" t="str">
        <f t="shared" si="65"/>
        <v/>
      </c>
      <c r="I292" s="71" t="str">
        <f t="shared" si="66"/>
        <v/>
      </c>
      <c r="J292" s="71" t="str">
        <f t="shared" si="67"/>
        <v/>
      </c>
      <c r="K292" s="71" t="str">
        <f t="shared" si="58"/>
        <v/>
      </c>
      <c r="L292" s="81" t="str">
        <f t="shared" si="68"/>
        <v/>
      </c>
      <c r="M292" s="79" t="str">
        <f>IF(ISBLANK(E292),"",VLOOKUP(W292,GroupRateTable!A:C,3,FALSE))</f>
        <v/>
      </c>
      <c r="N292" s="80" t="str">
        <f t="shared" si="59"/>
        <v/>
      </c>
      <c r="O292" s="80" t="str">
        <f>IF(ISBLANK(E292),"",(VLOOKUP(X292,GroupRateTable!A:C,3,FALSE)*C292)+((VLOOKUP(X292,GroupRateTable!A:C,3,FALSE)/2*D292)))</f>
        <v/>
      </c>
      <c r="P292" s="81" t="str">
        <f t="shared" si="60"/>
        <v/>
      </c>
      <c r="Q292" s="80" t="str">
        <f t="shared" si="61"/>
        <v/>
      </c>
      <c r="R292" s="80" t="str">
        <f t="shared" si="57"/>
        <v/>
      </c>
      <c r="S292" s="81" t="str">
        <f t="shared" si="69"/>
        <v/>
      </c>
      <c r="T292" s="123" t="str">
        <f t="shared" si="70"/>
        <v/>
      </c>
      <c r="U292" s="124" t="str">
        <f t="shared" si="62"/>
        <v/>
      </c>
      <c r="V292" s="95"/>
      <c r="W292" s="15" t="str">
        <f t="shared" si="63"/>
        <v/>
      </c>
      <c r="X292" s="15" t="str">
        <f t="shared" si="64"/>
        <v/>
      </c>
    </row>
    <row r="293" spans="1:24" x14ac:dyDescent="0.25">
      <c r="A293" s="102"/>
      <c r="B293" s="18"/>
      <c r="C293" s="103"/>
      <c r="D293" s="103"/>
      <c r="E293" s="104"/>
      <c r="F293" s="136"/>
      <c r="G293" s="70" t="str">
        <f>IF(ISBLANK(E293),"",VLOOKUP(W293,GroupRateTable!A:C,2,FALSE))</f>
        <v/>
      </c>
      <c r="H293" s="71" t="str">
        <f t="shared" si="65"/>
        <v/>
      </c>
      <c r="I293" s="71" t="str">
        <f t="shared" si="66"/>
        <v/>
      </c>
      <c r="J293" s="71" t="str">
        <f t="shared" si="67"/>
        <v/>
      </c>
      <c r="K293" s="71" t="str">
        <f t="shared" si="58"/>
        <v/>
      </c>
      <c r="L293" s="81" t="str">
        <f t="shared" si="68"/>
        <v/>
      </c>
      <c r="M293" s="79" t="str">
        <f>IF(ISBLANK(E293),"",VLOOKUP(W293,GroupRateTable!A:C,3,FALSE))</f>
        <v/>
      </c>
      <c r="N293" s="80" t="str">
        <f t="shared" si="59"/>
        <v/>
      </c>
      <c r="O293" s="80" t="str">
        <f>IF(ISBLANK(E293),"",(VLOOKUP(X293,GroupRateTable!A:C,3,FALSE)*C293)+((VLOOKUP(X293,GroupRateTable!A:C,3,FALSE)/2*D293)))</f>
        <v/>
      </c>
      <c r="P293" s="81" t="str">
        <f t="shared" si="60"/>
        <v/>
      </c>
      <c r="Q293" s="80" t="str">
        <f t="shared" si="61"/>
        <v/>
      </c>
      <c r="R293" s="80" t="str">
        <f t="shared" si="57"/>
        <v/>
      </c>
      <c r="S293" s="81" t="str">
        <f t="shared" si="69"/>
        <v/>
      </c>
      <c r="T293" s="123" t="str">
        <f t="shared" si="70"/>
        <v/>
      </c>
      <c r="U293" s="124" t="str">
        <f t="shared" si="62"/>
        <v/>
      </c>
      <c r="V293" s="95"/>
      <c r="W293" s="15" t="str">
        <f t="shared" si="63"/>
        <v/>
      </c>
      <c r="X293" s="15" t="str">
        <f t="shared" si="64"/>
        <v/>
      </c>
    </row>
    <row r="294" spans="1:24" x14ac:dyDescent="0.25">
      <c r="A294" s="102"/>
      <c r="B294" s="18"/>
      <c r="C294" s="103"/>
      <c r="D294" s="103"/>
      <c r="E294" s="104"/>
      <c r="F294" s="136"/>
      <c r="G294" s="70" t="str">
        <f>IF(ISBLANK(E294),"",VLOOKUP(W294,GroupRateTable!A:C,2,FALSE))</f>
        <v/>
      </c>
      <c r="H294" s="71" t="str">
        <f t="shared" si="65"/>
        <v/>
      </c>
      <c r="I294" s="71" t="str">
        <f t="shared" si="66"/>
        <v/>
      </c>
      <c r="J294" s="71" t="str">
        <f t="shared" si="67"/>
        <v/>
      </c>
      <c r="K294" s="71" t="str">
        <f t="shared" si="58"/>
        <v/>
      </c>
      <c r="L294" s="81" t="str">
        <f t="shared" si="68"/>
        <v/>
      </c>
      <c r="M294" s="79" t="str">
        <f>IF(ISBLANK(E294),"",VLOOKUP(W294,GroupRateTable!A:C,3,FALSE))</f>
        <v/>
      </c>
      <c r="N294" s="80" t="str">
        <f t="shared" si="59"/>
        <v/>
      </c>
      <c r="O294" s="80" t="str">
        <f>IF(ISBLANK(E294),"",(VLOOKUP(X294,GroupRateTable!A:C,3,FALSE)*C294)+((VLOOKUP(X294,GroupRateTable!A:C,3,FALSE)/2*D294)))</f>
        <v/>
      </c>
      <c r="P294" s="81" t="str">
        <f t="shared" si="60"/>
        <v/>
      </c>
      <c r="Q294" s="80" t="str">
        <f t="shared" si="61"/>
        <v/>
      </c>
      <c r="R294" s="80" t="str">
        <f t="shared" si="57"/>
        <v/>
      </c>
      <c r="S294" s="81" t="str">
        <f t="shared" si="69"/>
        <v/>
      </c>
      <c r="T294" s="123" t="str">
        <f t="shared" si="70"/>
        <v/>
      </c>
      <c r="U294" s="124" t="str">
        <f t="shared" si="62"/>
        <v/>
      </c>
      <c r="V294" s="95"/>
      <c r="W294" s="15" t="str">
        <f t="shared" si="63"/>
        <v/>
      </c>
      <c r="X294" s="15" t="str">
        <f t="shared" si="64"/>
        <v/>
      </c>
    </row>
    <row r="295" spans="1:24" x14ac:dyDescent="0.25">
      <c r="A295" s="102"/>
      <c r="B295" s="18"/>
      <c r="C295" s="103"/>
      <c r="D295" s="103"/>
      <c r="E295" s="104"/>
      <c r="F295" s="136"/>
      <c r="G295" s="70" t="str">
        <f>IF(ISBLANK(E295),"",VLOOKUP(W295,GroupRateTable!A:C,2,FALSE))</f>
        <v/>
      </c>
      <c r="H295" s="71" t="str">
        <f t="shared" si="65"/>
        <v/>
      </c>
      <c r="I295" s="71" t="str">
        <f t="shared" si="66"/>
        <v/>
      </c>
      <c r="J295" s="71" t="str">
        <f t="shared" si="67"/>
        <v/>
      </c>
      <c r="K295" s="71" t="str">
        <f t="shared" si="58"/>
        <v/>
      </c>
      <c r="L295" s="81" t="str">
        <f t="shared" si="68"/>
        <v/>
      </c>
      <c r="M295" s="79" t="str">
        <f>IF(ISBLANK(E295),"",VLOOKUP(W295,GroupRateTable!A:C,3,FALSE))</f>
        <v/>
      </c>
      <c r="N295" s="80" t="str">
        <f t="shared" si="59"/>
        <v/>
      </c>
      <c r="O295" s="80" t="str">
        <f>IF(ISBLANK(E295),"",(VLOOKUP(X295,GroupRateTable!A:C,3,FALSE)*C295)+((VLOOKUP(X295,GroupRateTable!A:C,3,FALSE)/2*D295)))</f>
        <v/>
      </c>
      <c r="P295" s="81" t="str">
        <f t="shared" si="60"/>
        <v/>
      </c>
      <c r="Q295" s="80" t="str">
        <f t="shared" si="61"/>
        <v/>
      </c>
      <c r="R295" s="80" t="str">
        <f t="shared" si="57"/>
        <v/>
      </c>
      <c r="S295" s="81" t="str">
        <f t="shared" si="69"/>
        <v/>
      </c>
      <c r="T295" s="123" t="str">
        <f t="shared" si="70"/>
        <v/>
      </c>
      <c r="U295" s="124" t="str">
        <f t="shared" si="62"/>
        <v/>
      </c>
      <c r="V295" s="95"/>
      <c r="W295" s="15" t="str">
        <f t="shared" si="63"/>
        <v/>
      </c>
      <c r="X295" s="15" t="str">
        <f t="shared" si="64"/>
        <v/>
      </c>
    </row>
    <row r="296" spans="1:24" x14ac:dyDescent="0.25">
      <c r="A296" s="102"/>
      <c r="B296" s="18"/>
      <c r="C296" s="103"/>
      <c r="D296" s="103"/>
      <c r="E296" s="104"/>
      <c r="F296" s="136"/>
      <c r="G296" s="70" t="str">
        <f>IF(ISBLANK(E296),"",VLOOKUP(W296,GroupRateTable!A:C,2,FALSE))</f>
        <v/>
      </c>
      <c r="H296" s="71" t="str">
        <f t="shared" si="65"/>
        <v/>
      </c>
      <c r="I296" s="71" t="str">
        <f t="shared" si="66"/>
        <v/>
      </c>
      <c r="J296" s="71" t="str">
        <f t="shared" si="67"/>
        <v/>
      </c>
      <c r="K296" s="71" t="str">
        <f t="shared" si="58"/>
        <v/>
      </c>
      <c r="L296" s="81" t="str">
        <f t="shared" si="68"/>
        <v/>
      </c>
      <c r="M296" s="79" t="str">
        <f>IF(ISBLANK(E296),"",VLOOKUP(W296,GroupRateTable!A:C,3,FALSE))</f>
        <v/>
      </c>
      <c r="N296" s="80" t="str">
        <f t="shared" si="59"/>
        <v/>
      </c>
      <c r="O296" s="80" t="str">
        <f>IF(ISBLANK(E296),"",(VLOOKUP(X296,GroupRateTable!A:C,3,FALSE)*C296)+((VLOOKUP(X296,GroupRateTable!A:C,3,FALSE)/2*D296)))</f>
        <v/>
      </c>
      <c r="P296" s="81" t="str">
        <f t="shared" si="60"/>
        <v/>
      </c>
      <c r="Q296" s="80" t="str">
        <f t="shared" si="61"/>
        <v/>
      </c>
      <c r="R296" s="80" t="str">
        <f t="shared" si="57"/>
        <v/>
      </c>
      <c r="S296" s="81" t="str">
        <f t="shared" si="69"/>
        <v/>
      </c>
      <c r="T296" s="123" t="str">
        <f t="shared" si="70"/>
        <v/>
      </c>
      <c r="U296" s="124" t="str">
        <f t="shared" si="62"/>
        <v/>
      </c>
      <c r="V296" s="95"/>
      <c r="W296" s="15" t="str">
        <f t="shared" si="63"/>
        <v/>
      </c>
      <c r="X296" s="15" t="str">
        <f t="shared" si="64"/>
        <v/>
      </c>
    </row>
    <row r="297" spans="1:24" x14ac:dyDescent="0.25">
      <c r="A297" s="102"/>
      <c r="B297" s="18"/>
      <c r="C297" s="103"/>
      <c r="D297" s="103"/>
      <c r="E297" s="104"/>
      <c r="F297" s="136"/>
      <c r="G297" s="70" t="str">
        <f>IF(ISBLANK(E297),"",VLOOKUP(W297,GroupRateTable!A:C,2,FALSE))</f>
        <v/>
      </c>
      <c r="H297" s="71" t="str">
        <f t="shared" si="65"/>
        <v/>
      </c>
      <c r="I297" s="71" t="str">
        <f t="shared" si="66"/>
        <v/>
      </c>
      <c r="J297" s="71" t="str">
        <f t="shared" si="67"/>
        <v/>
      </c>
      <c r="K297" s="71" t="str">
        <f t="shared" si="58"/>
        <v/>
      </c>
      <c r="L297" s="81" t="str">
        <f t="shared" si="68"/>
        <v/>
      </c>
      <c r="M297" s="79" t="str">
        <f>IF(ISBLANK(E297),"",VLOOKUP(W297,GroupRateTable!A:C,3,FALSE))</f>
        <v/>
      </c>
      <c r="N297" s="80" t="str">
        <f t="shared" si="59"/>
        <v/>
      </c>
      <c r="O297" s="80" t="str">
        <f>IF(ISBLANK(E297),"",(VLOOKUP(X297,GroupRateTable!A:C,3,FALSE)*C297)+((VLOOKUP(X297,GroupRateTable!A:C,3,FALSE)/2*D297)))</f>
        <v/>
      </c>
      <c r="P297" s="81" t="str">
        <f t="shared" si="60"/>
        <v/>
      </c>
      <c r="Q297" s="80" t="str">
        <f t="shared" si="61"/>
        <v/>
      </c>
      <c r="R297" s="80" t="str">
        <f t="shared" si="57"/>
        <v/>
      </c>
      <c r="S297" s="81" t="str">
        <f t="shared" si="69"/>
        <v/>
      </c>
      <c r="T297" s="123" t="str">
        <f t="shared" si="70"/>
        <v/>
      </c>
      <c r="U297" s="124" t="str">
        <f t="shared" si="62"/>
        <v/>
      </c>
      <c r="V297" s="95"/>
      <c r="W297" s="15" t="str">
        <f t="shared" si="63"/>
        <v/>
      </c>
      <c r="X297" s="15" t="str">
        <f t="shared" si="64"/>
        <v/>
      </c>
    </row>
    <row r="298" spans="1:24" x14ac:dyDescent="0.25">
      <c r="A298" s="102"/>
      <c r="B298" s="18"/>
      <c r="C298" s="103"/>
      <c r="D298" s="103"/>
      <c r="E298" s="104"/>
      <c r="F298" s="136"/>
      <c r="G298" s="70" t="str">
        <f>IF(ISBLANK(E298),"",VLOOKUP(W298,GroupRateTable!A:C,2,FALSE))</f>
        <v/>
      </c>
      <c r="H298" s="71" t="str">
        <f t="shared" si="65"/>
        <v/>
      </c>
      <c r="I298" s="71" t="str">
        <f t="shared" si="66"/>
        <v/>
      </c>
      <c r="J298" s="71" t="str">
        <f t="shared" si="67"/>
        <v/>
      </c>
      <c r="K298" s="71" t="str">
        <f t="shared" si="58"/>
        <v/>
      </c>
      <c r="L298" s="81" t="str">
        <f t="shared" si="68"/>
        <v/>
      </c>
      <c r="M298" s="79" t="str">
        <f>IF(ISBLANK(E298),"",VLOOKUP(W298,GroupRateTable!A:C,3,FALSE))</f>
        <v/>
      </c>
      <c r="N298" s="80" t="str">
        <f t="shared" si="59"/>
        <v/>
      </c>
      <c r="O298" s="80" t="str">
        <f>IF(ISBLANK(E298),"",(VLOOKUP(X298,GroupRateTable!A:C,3,FALSE)*C298)+((VLOOKUP(X298,GroupRateTable!A:C,3,FALSE)/2*D298)))</f>
        <v/>
      </c>
      <c r="P298" s="81" t="str">
        <f t="shared" si="60"/>
        <v/>
      </c>
      <c r="Q298" s="80" t="str">
        <f t="shared" si="61"/>
        <v/>
      </c>
      <c r="R298" s="80" t="str">
        <f t="shared" si="57"/>
        <v/>
      </c>
      <c r="S298" s="81" t="str">
        <f t="shared" si="69"/>
        <v/>
      </c>
      <c r="T298" s="123" t="str">
        <f t="shared" si="70"/>
        <v/>
      </c>
      <c r="U298" s="124" t="str">
        <f t="shared" si="62"/>
        <v/>
      </c>
      <c r="V298" s="95"/>
      <c r="W298" s="15" t="str">
        <f t="shared" si="63"/>
        <v/>
      </c>
      <c r="X298" s="15" t="str">
        <f t="shared" si="64"/>
        <v/>
      </c>
    </row>
    <row r="299" spans="1:24" x14ac:dyDescent="0.25">
      <c r="A299" s="102"/>
      <c r="B299" s="18"/>
      <c r="C299" s="103"/>
      <c r="D299" s="103"/>
      <c r="E299" s="104"/>
      <c r="F299" s="136"/>
      <c r="G299" s="70" t="str">
        <f>IF(ISBLANK(E299),"",VLOOKUP(W299,GroupRateTable!A:C,2,FALSE))</f>
        <v/>
      </c>
      <c r="H299" s="71" t="str">
        <f t="shared" si="65"/>
        <v/>
      </c>
      <c r="I299" s="71" t="str">
        <f t="shared" si="66"/>
        <v/>
      </c>
      <c r="J299" s="71" t="str">
        <f t="shared" si="67"/>
        <v/>
      </c>
      <c r="K299" s="71" t="str">
        <f t="shared" si="58"/>
        <v/>
      </c>
      <c r="L299" s="81" t="str">
        <f t="shared" si="68"/>
        <v/>
      </c>
      <c r="M299" s="79" t="str">
        <f>IF(ISBLANK(E299),"",VLOOKUP(W299,GroupRateTable!A:C,3,FALSE))</f>
        <v/>
      </c>
      <c r="N299" s="80" t="str">
        <f t="shared" si="59"/>
        <v/>
      </c>
      <c r="O299" s="80" t="str">
        <f>IF(ISBLANK(E299),"",(VLOOKUP(X299,GroupRateTable!A:C,3,FALSE)*C299)+((VLOOKUP(X299,GroupRateTable!A:C,3,FALSE)/2*D299)))</f>
        <v/>
      </c>
      <c r="P299" s="81" t="str">
        <f t="shared" si="60"/>
        <v/>
      </c>
      <c r="Q299" s="80" t="str">
        <f t="shared" si="61"/>
        <v/>
      </c>
      <c r="R299" s="80" t="str">
        <f t="shared" si="57"/>
        <v/>
      </c>
      <c r="S299" s="81" t="str">
        <f t="shared" si="69"/>
        <v/>
      </c>
      <c r="T299" s="123" t="str">
        <f t="shared" si="70"/>
        <v/>
      </c>
      <c r="U299" s="124" t="str">
        <f t="shared" si="62"/>
        <v/>
      </c>
      <c r="V299" s="95"/>
      <c r="W299" s="15" t="str">
        <f t="shared" si="63"/>
        <v/>
      </c>
      <c r="X299" s="15" t="str">
        <f t="shared" si="64"/>
        <v/>
      </c>
    </row>
    <row r="300" spans="1:24" x14ac:dyDescent="0.25">
      <c r="A300" s="102"/>
      <c r="B300" s="18"/>
      <c r="C300" s="103"/>
      <c r="D300" s="103"/>
      <c r="E300" s="104"/>
      <c r="F300" s="136"/>
      <c r="G300" s="70" t="str">
        <f>IF(ISBLANK(E300),"",VLOOKUP(W300,GroupRateTable!A:C,2,FALSE))</f>
        <v/>
      </c>
      <c r="H300" s="71" t="str">
        <f t="shared" si="65"/>
        <v/>
      </c>
      <c r="I300" s="71" t="str">
        <f t="shared" si="66"/>
        <v/>
      </c>
      <c r="J300" s="71" t="str">
        <f t="shared" si="67"/>
        <v/>
      </c>
      <c r="K300" s="71" t="str">
        <f t="shared" si="58"/>
        <v/>
      </c>
      <c r="L300" s="81" t="str">
        <f t="shared" si="68"/>
        <v/>
      </c>
      <c r="M300" s="79" t="str">
        <f>IF(ISBLANK(E300),"",VLOOKUP(W300,GroupRateTable!A:C,3,FALSE))</f>
        <v/>
      </c>
      <c r="N300" s="80" t="str">
        <f t="shared" si="59"/>
        <v/>
      </c>
      <c r="O300" s="80" t="str">
        <f>IF(ISBLANK(E300),"",(VLOOKUP(X300,GroupRateTable!A:C,3,FALSE)*C300)+((VLOOKUP(X300,GroupRateTable!A:C,3,FALSE)/2*D300)))</f>
        <v/>
      </c>
      <c r="P300" s="81" t="str">
        <f t="shared" si="60"/>
        <v/>
      </c>
      <c r="Q300" s="80" t="str">
        <f t="shared" si="61"/>
        <v/>
      </c>
      <c r="R300" s="80" t="str">
        <f t="shared" si="57"/>
        <v/>
      </c>
      <c r="S300" s="81" t="str">
        <f t="shared" si="69"/>
        <v/>
      </c>
      <c r="T300" s="123" t="str">
        <f t="shared" si="70"/>
        <v/>
      </c>
      <c r="U300" s="124" t="str">
        <f t="shared" si="62"/>
        <v/>
      </c>
      <c r="V300" s="95"/>
      <c r="W300" s="15" t="str">
        <f t="shared" si="63"/>
        <v/>
      </c>
      <c r="X300" s="15" t="str">
        <f t="shared" si="64"/>
        <v/>
      </c>
    </row>
    <row r="301" spans="1:24" ht="15.75" thickBot="1" x14ac:dyDescent="0.3">
      <c r="A301" s="105"/>
      <c r="B301" s="106"/>
      <c r="C301" s="107"/>
      <c r="D301" s="107"/>
      <c r="E301" s="108"/>
      <c r="F301" s="137"/>
      <c r="G301" s="109" t="str">
        <f>IF(ISBLANK(E301),"",VLOOKUP(W301,GroupRateTable!A:C,2,FALSE))</f>
        <v/>
      </c>
      <c r="H301" s="110" t="str">
        <f t="shared" si="65"/>
        <v/>
      </c>
      <c r="I301" s="110" t="str">
        <f t="shared" si="66"/>
        <v/>
      </c>
      <c r="J301" s="110" t="str">
        <f t="shared" si="67"/>
        <v/>
      </c>
      <c r="K301" s="110" t="str">
        <f t="shared" si="58"/>
        <v/>
      </c>
      <c r="L301" s="111" t="str">
        <f t="shared" si="68"/>
        <v/>
      </c>
      <c r="M301" s="112" t="str">
        <f>IF(ISBLANK(E301),"",VLOOKUP(W301,GroupRateTable!A:C,3,FALSE))</f>
        <v/>
      </c>
      <c r="N301" s="113" t="str">
        <f t="shared" si="59"/>
        <v/>
      </c>
      <c r="O301" s="113" t="str">
        <f>IF(ISBLANK(E301),"",(VLOOKUP(X301,GroupRateTable!A:C,3,FALSE)*C301)+((VLOOKUP(X301,GroupRateTable!A:C,3,FALSE)/2*D301)))</f>
        <v/>
      </c>
      <c r="P301" s="114" t="str">
        <f t="shared" si="60"/>
        <v/>
      </c>
      <c r="Q301" s="113" t="str">
        <f t="shared" si="61"/>
        <v/>
      </c>
      <c r="R301" s="113" t="str">
        <f t="shared" si="57"/>
        <v/>
      </c>
      <c r="S301" s="114" t="str">
        <f t="shared" si="69"/>
        <v/>
      </c>
      <c r="T301" s="125" t="str">
        <f t="shared" si="70"/>
        <v/>
      </c>
      <c r="U301" s="126" t="str">
        <f t="shared" si="62"/>
        <v/>
      </c>
      <c r="V301" s="95"/>
      <c r="W301" s="15" t="str">
        <f t="shared" si="63"/>
        <v/>
      </c>
      <c r="X301" s="15" t="str">
        <f t="shared" si="64"/>
        <v/>
      </c>
    </row>
  </sheetData>
  <sheetProtection selectLockedCells="1"/>
  <mergeCells count="9">
    <mergeCell ref="Q7:S7"/>
    <mergeCell ref="M8:P8"/>
    <mergeCell ref="L2:L6"/>
    <mergeCell ref="B3:G3"/>
    <mergeCell ref="B4:D4"/>
    <mergeCell ref="A8:F8"/>
    <mergeCell ref="G8:L8"/>
    <mergeCell ref="G7:L7"/>
    <mergeCell ref="M7:N7"/>
  </mergeCells>
  <dataValidations count="4">
    <dataValidation type="list" allowBlank="1" showInputMessage="1" showErrorMessage="1" sqref="I3">
      <formula1>Year</formula1>
    </dataValidation>
    <dataValidation type="list" allowBlank="1" showInputMessage="1" showErrorMessage="1" sqref="I2">
      <formula1>Month</formula1>
    </dataValidation>
    <dataValidation type="list" allowBlank="1" showInputMessage="1" showErrorMessage="1" sqref="B4:D4">
      <formula1>Region</formula1>
    </dataValidation>
    <dataValidation type="list" allowBlank="1" showInputMessage="1" showErrorMessage="1" sqref="E10:E301">
      <formula1>CareLevel</formula1>
    </dataValidation>
  </dataValidations>
  <printOptions horizontalCentered="1" gridLines="1"/>
  <pageMargins left="0.25" right="0.25" top="0.25" bottom="0.25" header="0.3" footer="0.3"/>
  <pageSetup scale="50" fitToHeight="0" orientation="portrait" r:id="rId1"/>
  <headerFooter>
    <oddFooter>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ListValues!$C$1:$C$5</xm:f>
          </x14:formula1>
          <xm:sqref>I4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opLeftCell="A71" zoomScaleNormal="100" workbookViewId="0">
      <selection activeCell="K87" sqref="K87"/>
    </sheetView>
  </sheetViews>
  <sheetFormatPr defaultColWidth="9.140625" defaultRowHeight="20.25" x14ac:dyDescent="0.3"/>
  <cols>
    <col min="1" max="1" width="42.85546875" style="52" bestFit="1" customWidth="1"/>
    <col min="2" max="7" width="14" style="19" customWidth="1"/>
    <col min="8" max="16384" width="9.140625" style="12"/>
  </cols>
  <sheetData>
    <row r="1" spans="1:7" ht="33.75" thickBot="1" x14ac:dyDescent="0.35">
      <c r="A1" s="59" t="s">
        <v>136</v>
      </c>
      <c r="B1" s="53" t="s">
        <v>135</v>
      </c>
      <c r="C1" s="54" t="s">
        <v>173</v>
      </c>
      <c r="D1" s="55" t="s">
        <v>133</v>
      </c>
      <c r="E1" s="56" t="s">
        <v>174</v>
      </c>
      <c r="F1" s="57" t="s">
        <v>134</v>
      </c>
      <c r="G1" s="58" t="s">
        <v>175</v>
      </c>
    </row>
    <row r="2" spans="1:7" x14ac:dyDescent="0.3">
      <c r="A2" s="46" t="s">
        <v>39</v>
      </c>
      <c r="B2" s="60">
        <v>29</v>
      </c>
      <c r="C2" s="61">
        <v>42.5</v>
      </c>
      <c r="D2" s="60">
        <v>27</v>
      </c>
      <c r="E2" s="61">
        <v>33</v>
      </c>
      <c r="F2" s="60">
        <v>24</v>
      </c>
      <c r="G2" s="62">
        <v>36</v>
      </c>
    </row>
    <row r="3" spans="1:7" x14ac:dyDescent="0.3">
      <c r="A3" s="47" t="s">
        <v>138</v>
      </c>
      <c r="B3" s="63"/>
      <c r="C3" s="24">
        <v>0</v>
      </c>
      <c r="D3" s="63"/>
      <c r="E3" s="24">
        <v>0</v>
      </c>
      <c r="F3" s="63"/>
      <c r="G3" s="35">
        <v>0</v>
      </c>
    </row>
    <row r="4" spans="1:7" x14ac:dyDescent="0.3">
      <c r="A4" s="48" t="s">
        <v>50</v>
      </c>
      <c r="B4" s="64"/>
      <c r="C4" s="20">
        <v>1</v>
      </c>
      <c r="D4" s="64"/>
      <c r="E4" s="20">
        <v>1</v>
      </c>
      <c r="F4" s="64"/>
      <c r="G4" s="36">
        <v>1</v>
      </c>
    </row>
    <row r="5" spans="1:7" x14ac:dyDescent="0.3">
      <c r="A5" s="48" t="s">
        <v>51</v>
      </c>
      <c r="B5" s="65"/>
      <c r="C5" s="21">
        <v>2</v>
      </c>
      <c r="D5" s="65"/>
      <c r="E5" s="21">
        <v>2</v>
      </c>
      <c r="F5" s="65"/>
      <c r="G5" s="37">
        <v>2</v>
      </c>
    </row>
    <row r="6" spans="1:7" x14ac:dyDescent="0.3">
      <c r="A6" s="48" t="s">
        <v>52</v>
      </c>
      <c r="B6" s="65"/>
      <c r="C6" s="22">
        <v>3</v>
      </c>
      <c r="D6" s="65"/>
      <c r="E6" s="22">
        <v>3</v>
      </c>
      <c r="F6" s="65"/>
      <c r="G6" s="38">
        <v>3</v>
      </c>
    </row>
    <row r="7" spans="1:7" ht="21" thickBot="1" x14ac:dyDescent="0.35">
      <c r="A7" s="49" t="s">
        <v>53</v>
      </c>
      <c r="B7" s="66"/>
      <c r="C7" s="25">
        <v>5</v>
      </c>
      <c r="D7" s="66"/>
      <c r="E7" s="25">
        <v>4</v>
      </c>
      <c r="F7" s="66"/>
      <c r="G7" s="39">
        <v>4</v>
      </c>
    </row>
    <row r="8" spans="1:7" x14ac:dyDescent="0.3">
      <c r="A8" s="46" t="s">
        <v>34</v>
      </c>
      <c r="B8" s="32">
        <v>24</v>
      </c>
      <c r="C8" s="23">
        <v>44.5</v>
      </c>
      <c r="D8" s="32">
        <v>24</v>
      </c>
      <c r="E8" s="23">
        <v>32</v>
      </c>
      <c r="F8" s="32">
        <v>23</v>
      </c>
      <c r="G8" s="34">
        <v>33.5</v>
      </c>
    </row>
    <row r="9" spans="1:7" x14ac:dyDescent="0.3">
      <c r="A9" s="47" t="s">
        <v>125</v>
      </c>
      <c r="B9" s="63"/>
      <c r="C9" s="24">
        <v>0</v>
      </c>
      <c r="D9" s="63"/>
      <c r="E9" s="24">
        <v>0</v>
      </c>
      <c r="F9" s="63"/>
      <c r="G9" s="35">
        <v>0</v>
      </c>
    </row>
    <row r="10" spans="1:7" x14ac:dyDescent="0.3">
      <c r="A10" s="48" t="s">
        <v>54</v>
      </c>
      <c r="B10" s="64"/>
      <c r="C10" s="20">
        <v>1</v>
      </c>
      <c r="D10" s="64"/>
      <c r="E10" s="20">
        <v>1</v>
      </c>
      <c r="F10" s="64"/>
      <c r="G10" s="36">
        <v>1</v>
      </c>
    </row>
    <row r="11" spans="1:7" x14ac:dyDescent="0.3">
      <c r="A11" s="48" t="s">
        <v>55</v>
      </c>
      <c r="B11" s="65"/>
      <c r="C11" s="21">
        <v>2</v>
      </c>
      <c r="D11" s="65"/>
      <c r="E11" s="21">
        <v>2</v>
      </c>
      <c r="F11" s="65"/>
      <c r="G11" s="37">
        <v>2</v>
      </c>
    </row>
    <row r="12" spans="1:7" x14ac:dyDescent="0.3">
      <c r="A12" s="48" t="s">
        <v>56</v>
      </c>
      <c r="B12" s="65"/>
      <c r="C12" s="26">
        <v>3</v>
      </c>
      <c r="D12" s="65"/>
      <c r="E12" s="26">
        <v>3</v>
      </c>
      <c r="F12" s="65"/>
      <c r="G12" s="40">
        <v>3</v>
      </c>
    </row>
    <row r="13" spans="1:7" ht="21" thickBot="1" x14ac:dyDescent="0.35">
      <c r="A13" s="49" t="s">
        <v>57</v>
      </c>
      <c r="B13" s="66"/>
      <c r="C13" s="25">
        <v>4</v>
      </c>
      <c r="D13" s="66"/>
      <c r="E13" s="25">
        <v>4</v>
      </c>
      <c r="F13" s="66"/>
      <c r="G13" s="39">
        <v>4</v>
      </c>
    </row>
    <row r="14" spans="1:7" x14ac:dyDescent="0.3">
      <c r="A14" s="50" t="s">
        <v>32</v>
      </c>
      <c r="B14" s="33">
        <v>24</v>
      </c>
      <c r="C14" s="27">
        <v>39.5</v>
      </c>
      <c r="D14" s="33">
        <v>22</v>
      </c>
      <c r="E14" s="27">
        <v>32</v>
      </c>
      <c r="F14" s="33">
        <v>21</v>
      </c>
      <c r="G14" s="41">
        <v>33</v>
      </c>
    </row>
    <row r="15" spans="1:7" x14ac:dyDescent="0.3">
      <c r="A15" s="47" t="s">
        <v>142</v>
      </c>
      <c r="B15" s="63"/>
      <c r="C15" s="24">
        <v>0</v>
      </c>
      <c r="D15" s="63"/>
      <c r="E15" s="24">
        <v>0</v>
      </c>
      <c r="F15" s="63"/>
      <c r="G15" s="35">
        <v>0</v>
      </c>
    </row>
    <row r="16" spans="1:7" x14ac:dyDescent="0.3">
      <c r="A16" s="48" t="s">
        <v>58</v>
      </c>
      <c r="B16" s="64"/>
      <c r="C16" s="20">
        <v>1</v>
      </c>
      <c r="D16" s="64"/>
      <c r="E16" s="20">
        <v>1</v>
      </c>
      <c r="F16" s="64"/>
      <c r="G16" s="36">
        <v>1</v>
      </c>
    </row>
    <row r="17" spans="1:7" x14ac:dyDescent="0.3">
      <c r="A17" s="48" t="s">
        <v>59</v>
      </c>
      <c r="B17" s="65"/>
      <c r="C17" s="28">
        <v>2</v>
      </c>
      <c r="D17" s="65"/>
      <c r="E17" s="28">
        <v>2</v>
      </c>
      <c r="F17" s="65"/>
      <c r="G17" s="42">
        <v>2</v>
      </c>
    </row>
    <row r="18" spans="1:7" x14ac:dyDescent="0.3">
      <c r="A18" s="48" t="s">
        <v>60</v>
      </c>
      <c r="B18" s="65"/>
      <c r="C18" s="26">
        <v>3</v>
      </c>
      <c r="D18" s="65"/>
      <c r="E18" s="26">
        <v>3</v>
      </c>
      <c r="F18" s="65"/>
      <c r="G18" s="40">
        <v>3</v>
      </c>
    </row>
    <row r="19" spans="1:7" ht="21" thickBot="1" x14ac:dyDescent="0.35">
      <c r="A19" s="51" t="s">
        <v>61</v>
      </c>
      <c r="B19" s="66"/>
      <c r="C19" s="29">
        <v>4</v>
      </c>
      <c r="D19" s="66"/>
      <c r="E19" s="25">
        <v>4</v>
      </c>
      <c r="F19" s="66"/>
      <c r="G19" s="43">
        <v>4</v>
      </c>
    </row>
    <row r="20" spans="1:7" x14ac:dyDescent="0.3">
      <c r="A20" s="46" t="s">
        <v>33</v>
      </c>
      <c r="B20" s="32">
        <v>21</v>
      </c>
      <c r="C20" s="34">
        <v>33</v>
      </c>
      <c r="D20" s="32">
        <v>22</v>
      </c>
      <c r="E20" s="27">
        <v>32</v>
      </c>
      <c r="F20" s="32">
        <v>21</v>
      </c>
      <c r="G20" s="34">
        <v>33</v>
      </c>
    </row>
    <row r="21" spans="1:7" x14ac:dyDescent="0.3">
      <c r="A21" s="47" t="s">
        <v>126</v>
      </c>
      <c r="B21" s="63"/>
      <c r="C21" s="67">
        <v>0</v>
      </c>
      <c r="D21" s="63"/>
      <c r="E21" s="24">
        <v>0</v>
      </c>
      <c r="F21" s="63"/>
      <c r="G21" s="35">
        <v>0</v>
      </c>
    </row>
    <row r="22" spans="1:7" x14ac:dyDescent="0.3">
      <c r="A22" s="48" t="s">
        <v>62</v>
      </c>
      <c r="B22" s="64"/>
      <c r="C22" s="36">
        <v>1</v>
      </c>
      <c r="D22" s="64"/>
      <c r="E22" s="20">
        <v>1</v>
      </c>
      <c r="F22" s="64"/>
      <c r="G22" s="36">
        <v>1</v>
      </c>
    </row>
    <row r="23" spans="1:7" x14ac:dyDescent="0.3">
      <c r="A23" s="48" t="s">
        <v>63</v>
      </c>
      <c r="B23" s="65"/>
      <c r="C23" s="42">
        <v>2</v>
      </c>
      <c r="D23" s="65"/>
      <c r="E23" s="28">
        <v>2</v>
      </c>
      <c r="F23" s="65"/>
      <c r="G23" s="42">
        <v>2</v>
      </c>
    </row>
    <row r="24" spans="1:7" x14ac:dyDescent="0.3">
      <c r="A24" s="48" t="s">
        <v>64</v>
      </c>
      <c r="B24" s="65"/>
      <c r="C24" s="40">
        <v>3</v>
      </c>
      <c r="D24" s="65"/>
      <c r="E24" s="26">
        <v>3</v>
      </c>
      <c r="F24" s="65"/>
      <c r="G24" s="40">
        <v>3</v>
      </c>
    </row>
    <row r="25" spans="1:7" ht="21" thickBot="1" x14ac:dyDescent="0.35">
      <c r="A25" s="49" t="s">
        <v>65</v>
      </c>
      <c r="B25" s="66"/>
      <c r="C25" s="44">
        <v>4</v>
      </c>
      <c r="D25" s="66"/>
      <c r="E25" s="29">
        <v>4</v>
      </c>
      <c r="F25" s="66"/>
      <c r="G25" s="44">
        <v>4</v>
      </c>
    </row>
    <row r="26" spans="1:7" x14ac:dyDescent="0.3">
      <c r="A26" s="46" t="s">
        <v>38</v>
      </c>
      <c r="B26" s="33">
        <v>31</v>
      </c>
      <c r="C26" s="27">
        <v>62.5</v>
      </c>
      <c r="D26" s="32">
        <v>30</v>
      </c>
      <c r="E26" s="23">
        <v>45</v>
      </c>
      <c r="F26" s="32">
        <v>28</v>
      </c>
      <c r="G26" s="34">
        <v>39.5</v>
      </c>
    </row>
    <row r="27" spans="1:7" x14ac:dyDescent="0.3">
      <c r="A27" s="47" t="s">
        <v>143</v>
      </c>
      <c r="B27" s="63"/>
      <c r="C27" s="24">
        <v>0</v>
      </c>
      <c r="D27" s="63"/>
      <c r="E27" s="24">
        <v>0</v>
      </c>
      <c r="F27" s="63"/>
      <c r="G27" s="35">
        <v>0</v>
      </c>
    </row>
    <row r="28" spans="1:7" x14ac:dyDescent="0.3">
      <c r="A28" s="48" t="s">
        <v>66</v>
      </c>
      <c r="B28" s="64"/>
      <c r="C28" s="31">
        <v>1</v>
      </c>
      <c r="D28" s="64"/>
      <c r="E28" s="31">
        <v>1</v>
      </c>
      <c r="F28" s="64"/>
      <c r="G28" s="45">
        <v>1</v>
      </c>
    </row>
    <row r="29" spans="1:7" x14ac:dyDescent="0.3">
      <c r="A29" s="48" t="s">
        <v>67</v>
      </c>
      <c r="B29" s="65"/>
      <c r="C29" s="28">
        <v>2</v>
      </c>
      <c r="D29" s="65"/>
      <c r="E29" s="28">
        <v>2</v>
      </c>
      <c r="F29" s="65"/>
      <c r="G29" s="42">
        <v>2</v>
      </c>
    </row>
    <row r="30" spans="1:7" x14ac:dyDescent="0.3">
      <c r="A30" s="48" t="s">
        <v>68</v>
      </c>
      <c r="B30" s="65"/>
      <c r="C30" s="26">
        <v>3</v>
      </c>
      <c r="D30" s="65"/>
      <c r="E30" s="26">
        <v>3</v>
      </c>
      <c r="F30" s="65"/>
      <c r="G30" s="40">
        <v>3</v>
      </c>
    </row>
    <row r="31" spans="1:7" ht="21" thickBot="1" x14ac:dyDescent="0.35">
      <c r="A31" s="49" t="s">
        <v>69</v>
      </c>
      <c r="B31" s="66"/>
      <c r="C31" s="25">
        <v>4</v>
      </c>
      <c r="D31" s="66"/>
      <c r="E31" s="25">
        <v>4</v>
      </c>
      <c r="F31" s="66"/>
      <c r="G31" s="39">
        <v>4</v>
      </c>
    </row>
    <row r="32" spans="1:7" x14ac:dyDescent="0.3">
      <c r="A32" s="46" t="s">
        <v>35</v>
      </c>
      <c r="B32" s="32">
        <v>28</v>
      </c>
      <c r="C32" s="23">
        <v>57</v>
      </c>
      <c r="D32" s="32">
        <v>27</v>
      </c>
      <c r="E32" s="23">
        <v>45</v>
      </c>
      <c r="F32" s="32">
        <v>24</v>
      </c>
      <c r="G32" s="34">
        <v>51</v>
      </c>
    </row>
    <row r="33" spans="1:7" x14ac:dyDescent="0.3">
      <c r="A33" s="47" t="s">
        <v>139</v>
      </c>
      <c r="B33" s="63"/>
      <c r="C33" s="24">
        <v>0</v>
      </c>
      <c r="D33" s="63"/>
      <c r="E33" s="24">
        <v>0</v>
      </c>
      <c r="F33" s="63"/>
      <c r="G33" s="35">
        <v>0</v>
      </c>
    </row>
    <row r="34" spans="1:7" x14ac:dyDescent="0.3">
      <c r="A34" s="48" t="s">
        <v>70</v>
      </c>
      <c r="B34" s="64"/>
      <c r="C34" s="31">
        <v>1</v>
      </c>
      <c r="D34" s="64"/>
      <c r="E34" s="31">
        <v>1</v>
      </c>
      <c r="F34" s="64"/>
      <c r="G34" s="45">
        <v>1</v>
      </c>
    </row>
    <row r="35" spans="1:7" x14ac:dyDescent="0.3">
      <c r="A35" s="48" t="s">
        <v>71</v>
      </c>
      <c r="B35" s="65"/>
      <c r="C35" s="28">
        <v>2</v>
      </c>
      <c r="D35" s="65"/>
      <c r="E35" s="28">
        <v>2</v>
      </c>
      <c r="F35" s="65"/>
      <c r="G35" s="42">
        <v>2</v>
      </c>
    </row>
    <row r="36" spans="1:7" x14ac:dyDescent="0.3">
      <c r="A36" s="48" t="s">
        <v>72</v>
      </c>
      <c r="B36" s="65"/>
      <c r="C36" s="26">
        <v>3</v>
      </c>
      <c r="D36" s="65"/>
      <c r="E36" s="26">
        <v>3</v>
      </c>
      <c r="F36" s="65"/>
      <c r="G36" s="40">
        <v>3</v>
      </c>
    </row>
    <row r="37" spans="1:7" ht="21" thickBot="1" x14ac:dyDescent="0.35">
      <c r="A37" s="49" t="s">
        <v>73</v>
      </c>
      <c r="B37" s="66"/>
      <c r="C37" s="25">
        <v>4</v>
      </c>
      <c r="D37" s="66"/>
      <c r="E37" s="25">
        <v>4</v>
      </c>
      <c r="F37" s="66"/>
      <c r="G37" s="39">
        <v>4</v>
      </c>
    </row>
    <row r="38" spans="1:7" x14ac:dyDescent="0.3">
      <c r="A38" s="46" t="s">
        <v>36</v>
      </c>
      <c r="B38" s="32">
        <v>23</v>
      </c>
      <c r="C38" s="23">
        <v>51.5</v>
      </c>
      <c r="D38" s="32">
        <v>26</v>
      </c>
      <c r="E38" s="23">
        <v>46.5</v>
      </c>
      <c r="F38" s="32">
        <v>21</v>
      </c>
      <c r="G38" s="34">
        <v>51</v>
      </c>
    </row>
    <row r="39" spans="1:7" x14ac:dyDescent="0.3">
      <c r="A39" s="47" t="s">
        <v>127</v>
      </c>
      <c r="B39" s="63"/>
      <c r="C39" s="24">
        <v>0</v>
      </c>
      <c r="D39" s="63"/>
      <c r="E39" s="24">
        <v>0</v>
      </c>
      <c r="F39" s="63"/>
      <c r="G39" s="35">
        <v>0</v>
      </c>
    </row>
    <row r="40" spans="1:7" x14ac:dyDescent="0.3">
      <c r="A40" s="48" t="s">
        <v>74</v>
      </c>
      <c r="B40" s="64"/>
      <c r="C40" s="31">
        <v>1</v>
      </c>
      <c r="D40" s="64"/>
      <c r="E40" s="31">
        <v>1</v>
      </c>
      <c r="F40" s="64"/>
      <c r="G40" s="45">
        <v>1</v>
      </c>
    </row>
    <row r="41" spans="1:7" x14ac:dyDescent="0.3">
      <c r="A41" s="48" t="s">
        <v>75</v>
      </c>
      <c r="B41" s="65"/>
      <c r="C41" s="28">
        <v>2</v>
      </c>
      <c r="D41" s="65"/>
      <c r="E41" s="28">
        <v>2</v>
      </c>
      <c r="F41" s="65"/>
      <c r="G41" s="42">
        <v>2</v>
      </c>
    </row>
    <row r="42" spans="1:7" x14ac:dyDescent="0.3">
      <c r="A42" s="48" t="s">
        <v>76</v>
      </c>
      <c r="B42" s="65"/>
      <c r="C42" s="26">
        <v>3</v>
      </c>
      <c r="D42" s="65"/>
      <c r="E42" s="26">
        <v>3</v>
      </c>
      <c r="F42" s="65"/>
      <c r="G42" s="40">
        <v>3</v>
      </c>
    </row>
    <row r="43" spans="1:7" ht="21" thickBot="1" x14ac:dyDescent="0.35">
      <c r="A43" s="49" t="s">
        <v>77</v>
      </c>
      <c r="B43" s="66"/>
      <c r="C43" s="25">
        <v>4</v>
      </c>
      <c r="D43" s="66"/>
      <c r="E43" s="25">
        <v>4</v>
      </c>
      <c r="F43" s="66"/>
      <c r="G43" s="39">
        <v>4</v>
      </c>
    </row>
    <row r="44" spans="1:7" x14ac:dyDescent="0.3">
      <c r="A44" s="46" t="s">
        <v>37</v>
      </c>
      <c r="B44" s="32">
        <v>19</v>
      </c>
      <c r="C44" s="23">
        <v>48</v>
      </c>
      <c r="D44" s="32">
        <v>23</v>
      </c>
      <c r="E44" s="23">
        <v>46</v>
      </c>
      <c r="F44" s="32">
        <v>21</v>
      </c>
      <c r="G44" s="34">
        <v>48</v>
      </c>
    </row>
    <row r="45" spans="1:7" x14ac:dyDescent="0.3">
      <c r="A45" s="47" t="s">
        <v>128</v>
      </c>
      <c r="B45" s="63"/>
      <c r="C45" s="24">
        <v>0</v>
      </c>
      <c r="D45" s="63"/>
      <c r="E45" s="24">
        <v>0</v>
      </c>
      <c r="F45" s="63"/>
      <c r="G45" s="35">
        <v>0</v>
      </c>
    </row>
    <row r="46" spans="1:7" x14ac:dyDescent="0.3">
      <c r="A46" s="48" t="s">
        <v>78</v>
      </c>
      <c r="B46" s="64"/>
      <c r="C46" s="31">
        <v>1</v>
      </c>
      <c r="D46" s="64"/>
      <c r="E46" s="31">
        <v>1</v>
      </c>
      <c r="F46" s="64"/>
      <c r="G46" s="45">
        <v>1</v>
      </c>
    </row>
    <row r="47" spans="1:7" x14ac:dyDescent="0.3">
      <c r="A47" s="48" t="s">
        <v>79</v>
      </c>
      <c r="B47" s="65"/>
      <c r="C47" s="28">
        <v>2</v>
      </c>
      <c r="D47" s="65"/>
      <c r="E47" s="28">
        <v>2</v>
      </c>
      <c r="F47" s="65"/>
      <c r="G47" s="42">
        <v>2</v>
      </c>
    </row>
    <row r="48" spans="1:7" x14ac:dyDescent="0.3">
      <c r="A48" s="48" t="s">
        <v>80</v>
      </c>
      <c r="B48" s="65"/>
      <c r="C48" s="26">
        <v>3</v>
      </c>
      <c r="D48" s="65"/>
      <c r="E48" s="26">
        <v>3</v>
      </c>
      <c r="F48" s="65"/>
      <c r="G48" s="40">
        <v>3</v>
      </c>
    </row>
    <row r="49" spans="1:7" ht="21" thickBot="1" x14ac:dyDescent="0.35">
      <c r="A49" s="49" t="s">
        <v>81</v>
      </c>
      <c r="B49" s="66"/>
      <c r="C49" s="30">
        <v>4</v>
      </c>
      <c r="D49" s="66"/>
      <c r="E49" s="30">
        <v>4</v>
      </c>
      <c r="F49" s="66"/>
      <c r="G49" s="44">
        <v>4</v>
      </c>
    </row>
    <row r="50" spans="1:7" x14ac:dyDescent="0.3">
      <c r="A50" s="46" t="s">
        <v>40</v>
      </c>
      <c r="B50" s="32">
        <v>27</v>
      </c>
      <c r="C50" s="23">
        <v>39</v>
      </c>
      <c r="D50" s="32">
        <v>24</v>
      </c>
      <c r="E50" s="23">
        <v>38.5</v>
      </c>
      <c r="F50" s="32">
        <v>24</v>
      </c>
      <c r="G50" s="34">
        <v>37.5</v>
      </c>
    </row>
    <row r="51" spans="1:7" x14ac:dyDescent="0.3">
      <c r="A51" s="47" t="s">
        <v>140</v>
      </c>
      <c r="B51" s="63"/>
      <c r="C51" s="24">
        <v>0</v>
      </c>
      <c r="D51" s="63"/>
      <c r="E51" s="24">
        <v>0</v>
      </c>
      <c r="F51" s="63"/>
      <c r="G51" s="35">
        <v>0</v>
      </c>
    </row>
    <row r="52" spans="1:7" x14ac:dyDescent="0.3">
      <c r="A52" s="48" t="s">
        <v>82</v>
      </c>
      <c r="B52" s="64"/>
      <c r="C52" s="31">
        <v>1</v>
      </c>
      <c r="D52" s="64"/>
      <c r="E52" s="31">
        <v>1</v>
      </c>
      <c r="F52" s="64"/>
      <c r="G52" s="45">
        <v>1</v>
      </c>
    </row>
    <row r="53" spans="1:7" x14ac:dyDescent="0.3">
      <c r="A53" s="48" t="s">
        <v>83</v>
      </c>
      <c r="B53" s="65"/>
      <c r="C53" s="28">
        <v>2</v>
      </c>
      <c r="D53" s="65"/>
      <c r="E53" s="28">
        <v>2</v>
      </c>
      <c r="F53" s="65"/>
      <c r="G53" s="42">
        <v>2</v>
      </c>
    </row>
    <row r="54" spans="1:7" x14ac:dyDescent="0.3">
      <c r="A54" s="48" t="s">
        <v>84</v>
      </c>
      <c r="B54" s="65"/>
      <c r="C54" s="26">
        <v>3</v>
      </c>
      <c r="D54" s="65"/>
      <c r="E54" s="26">
        <v>3</v>
      </c>
      <c r="F54" s="65"/>
      <c r="G54" s="40">
        <v>3</v>
      </c>
    </row>
    <row r="55" spans="1:7" ht="21" thickBot="1" x14ac:dyDescent="0.35">
      <c r="A55" s="49" t="s">
        <v>85</v>
      </c>
      <c r="B55" s="66"/>
      <c r="C55" s="25">
        <v>4</v>
      </c>
      <c r="D55" s="66"/>
      <c r="E55" s="25">
        <v>4</v>
      </c>
      <c r="F55" s="66"/>
      <c r="G55" s="39">
        <v>4</v>
      </c>
    </row>
    <row r="56" spans="1:7" x14ac:dyDescent="0.3">
      <c r="A56" s="46" t="s">
        <v>41</v>
      </c>
      <c r="B56" s="32">
        <v>24</v>
      </c>
      <c r="C56" s="23">
        <v>35</v>
      </c>
      <c r="D56" s="32">
        <v>22</v>
      </c>
      <c r="E56" s="23">
        <v>32</v>
      </c>
      <c r="F56" s="32">
        <v>23</v>
      </c>
      <c r="G56" s="34">
        <v>35.5</v>
      </c>
    </row>
    <row r="57" spans="1:7" x14ac:dyDescent="0.3">
      <c r="A57" s="47" t="s">
        <v>141</v>
      </c>
      <c r="B57" s="63"/>
      <c r="C57" s="24">
        <v>0</v>
      </c>
      <c r="D57" s="63"/>
      <c r="E57" s="24">
        <v>0</v>
      </c>
      <c r="F57" s="63"/>
      <c r="G57" s="35">
        <v>0</v>
      </c>
    </row>
    <row r="58" spans="1:7" x14ac:dyDescent="0.3">
      <c r="A58" s="48" t="s">
        <v>86</v>
      </c>
      <c r="B58" s="64"/>
      <c r="C58" s="31">
        <v>1</v>
      </c>
      <c r="D58" s="64"/>
      <c r="E58" s="31">
        <v>1</v>
      </c>
      <c r="F58" s="64"/>
      <c r="G58" s="45">
        <v>1</v>
      </c>
    </row>
    <row r="59" spans="1:7" x14ac:dyDescent="0.3">
      <c r="A59" s="48" t="s">
        <v>87</v>
      </c>
      <c r="B59" s="65"/>
      <c r="C59" s="28">
        <v>2</v>
      </c>
      <c r="D59" s="65"/>
      <c r="E59" s="28">
        <v>2</v>
      </c>
      <c r="F59" s="65"/>
      <c r="G59" s="42">
        <v>2</v>
      </c>
    </row>
    <row r="60" spans="1:7" x14ac:dyDescent="0.3">
      <c r="A60" s="48" t="s">
        <v>88</v>
      </c>
      <c r="B60" s="65"/>
      <c r="C60" s="26">
        <v>3</v>
      </c>
      <c r="D60" s="65"/>
      <c r="E60" s="26">
        <v>3</v>
      </c>
      <c r="F60" s="65"/>
      <c r="G60" s="40">
        <v>3</v>
      </c>
    </row>
    <row r="61" spans="1:7" ht="21" thickBot="1" x14ac:dyDescent="0.35">
      <c r="A61" s="49" t="s">
        <v>89</v>
      </c>
      <c r="B61" s="66"/>
      <c r="C61" s="25">
        <v>4</v>
      </c>
      <c r="D61" s="66"/>
      <c r="E61" s="25">
        <v>4</v>
      </c>
      <c r="F61" s="66"/>
      <c r="G61" s="39">
        <v>4</v>
      </c>
    </row>
    <row r="62" spans="1:7" x14ac:dyDescent="0.3">
      <c r="A62" s="50" t="s">
        <v>42</v>
      </c>
      <c r="B62" s="33">
        <v>22</v>
      </c>
      <c r="C62" s="27">
        <v>36.5</v>
      </c>
      <c r="D62" s="33">
        <v>21</v>
      </c>
      <c r="E62" s="27">
        <v>32</v>
      </c>
      <c r="F62" s="33">
        <v>21</v>
      </c>
      <c r="G62" s="41">
        <v>33.5</v>
      </c>
    </row>
    <row r="63" spans="1:7" x14ac:dyDescent="0.3">
      <c r="A63" s="47" t="s">
        <v>129</v>
      </c>
      <c r="B63" s="63"/>
      <c r="C63" s="24">
        <v>0</v>
      </c>
      <c r="D63" s="63"/>
      <c r="E63" s="24">
        <v>0</v>
      </c>
      <c r="F63" s="63"/>
      <c r="G63" s="35">
        <v>0</v>
      </c>
    </row>
    <row r="64" spans="1:7" x14ac:dyDescent="0.3">
      <c r="A64" s="48" t="s">
        <v>90</v>
      </c>
      <c r="B64" s="64"/>
      <c r="C64" s="31">
        <v>1</v>
      </c>
      <c r="D64" s="64"/>
      <c r="E64" s="31">
        <v>1</v>
      </c>
      <c r="F64" s="64"/>
      <c r="G64" s="45">
        <v>1</v>
      </c>
    </row>
    <row r="65" spans="1:7" x14ac:dyDescent="0.3">
      <c r="A65" s="48" t="s">
        <v>91</v>
      </c>
      <c r="B65" s="65"/>
      <c r="C65" s="28">
        <v>2</v>
      </c>
      <c r="D65" s="65"/>
      <c r="E65" s="28">
        <v>2</v>
      </c>
      <c r="F65" s="65"/>
      <c r="G65" s="42">
        <v>2</v>
      </c>
    </row>
    <row r="66" spans="1:7" x14ac:dyDescent="0.3">
      <c r="A66" s="48" t="s">
        <v>92</v>
      </c>
      <c r="B66" s="65"/>
      <c r="C66" s="26">
        <v>3</v>
      </c>
      <c r="D66" s="65"/>
      <c r="E66" s="26">
        <v>3</v>
      </c>
      <c r="F66" s="65"/>
      <c r="G66" s="40">
        <v>3</v>
      </c>
    </row>
    <row r="67" spans="1:7" ht="21" thickBot="1" x14ac:dyDescent="0.35">
      <c r="A67" s="51" t="s">
        <v>93</v>
      </c>
      <c r="B67" s="66"/>
      <c r="C67" s="29">
        <v>4</v>
      </c>
      <c r="D67" s="66"/>
      <c r="E67" s="29">
        <v>4</v>
      </c>
      <c r="F67" s="66"/>
      <c r="G67" s="43">
        <v>4</v>
      </c>
    </row>
    <row r="68" spans="1:7" x14ac:dyDescent="0.3">
      <c r="A68" s="46" t="s">
        <v>43</v>
      </c>
      <c r="B68" s="32">
        <v>19</v>
      </c>
      <c r="C68" s="23">
        <v>34</v>
      </c>
      <c r="D68" s="32">
        <v>21</v>
      </c>
      <c r="E68" s="23">
        <v>31.5</v>
      </c>
      <c r="F68" s="32">
        <v>21</v>
      </c>
      <c r="G68" s="34">
        <v>34</v>
      </c>
    </row>
    <row r="69" spans="1:7" x14ac:dyDescent="0.3">
      <c r="A69" s="47" t="s">
        <v>130</v>
      </c>
      <c r="B69" s="63"/>
      <c r="C69" s="24">
        <v>0</v>
      </c>
      <c r="D69" s="63"/>
      <c r="E69" s="24">
        <v>0</v>
      </c>
      <c r="F69" s="63"/>
      <c r="G69" s="35">
        <v>0</v>
      </c>
    </row>
    <row r="70" spans="1:7" x14ac:dyDescent="0.3">
      <c r="A70" s="48" t="s">
        <v>94</v>
      </c>
      <c r="B70" s="64"/>
      <c r="C70" s="31">
        <v>1</v>
      </c>
      <c r="D70" s="64"/>
      <c r="E70" s="31">
        <v>1</v>
      </c>
      <c r="F70" s="64"/>
      <c r="G70" s="45">
        <v>1</v>
      </c>
    </row>
    <row r="71" spans="1:7" x14ac:dyDescent="0.3">
      <c r="A71" s="48" t="s">
        <v>95</v>
      </c>
      <c r="B71" s="65"/>
      <c r="C71" s="28">
        <v>2</v>
      </c>
      <c r="D71" s="65"/>
      <c r="E71" s="28">
        <v>2</v>
      </c>
      <c r="F71" s="65"/>
      <c r="G71" s="42">
        <v>2</v>
      </c>
    </row>
    <row r="72" spans="1:7" x14ac:dyDescent="0.3">
      <c r="A72" s="48" t="s">
        <v>96</v>
      </c>
      <c r="B72" s="65"/>
      <c r="C72" s="26">
        <v>3</v>
      </c>
      <c r="D72" s="65"/>
      <c r="E72" s="26">
        <v>3</v>
      </c>
      <c r="F72" s="65"/>
      <c r="G72" s="40">
        <v>3</v>
      </c>
    </row>
    <row r="73" spans="1:7" ht="21" thickBot="1" x14ac:dyDescent="0.35">
      <c r="A73" s="49" t="s">
        <v>97</v>
      </c>
      <c r="B73" s="66"/>
      <c r="C73" s="30">
        <v>4</v>
      </c>
      <c r="D73" s="66"/>
      <c r="E73" s="30">
        <v>4</v>
      </c>
      <c r="F73" s="66"/>
      <c r="G73" s="44">
        <v>4</v>
      </c>
    </row>
    <row r="74" spans="1:7" x14ac:dyDescent="0.3">
      <c r="A74" s="46" t="s">
        <v>44</v>
      </c>
      <c r="B74" s="32">
        <v>35</v>
      </c>
      <c r="C74" s="23">
        <v>53.5</v>
      </c>
      <c r="D74" s="32">
        <v>31</v>
      </c>
      <c r="E74" s="23">
        <v>40.5</v>
      </c>
      <c r="F74" s="32">
        <v>28</v>
      </c>
      <c r="G74" s="34">
        <v>40.5</v>
      </c>
    </row>
    <row r="75" spans="1:7" x14ac:dyDescent="0.3">
      <c r="A75" s="47" t="s">
        <v>119</v>
      </c>
      <c r="B75" s="63"/>
      <c r="C75" s="24">
        <v>0</v>
      </c>
      <c r="D75" s="63"/>
      <c r="E75" s="24">
        <v>0</v>
      </c>
      <c r="F75" s="63"/>
      <c r="G75" s="35">
        <v>0</v>
      </c>
    </row>
    <row r="76" spans="1:7" x14ac:dyDescent="0.3">
      <c r="A76" s="48" t="s">
        <v>98</v>
      </c>
      <c r="B76" s="64"/>
      <c r="C76" s="31">
        <v>1</v>
      </c>
      <c r="D76" s="64"/>
      <c r="E76" s="31">
        <v>1</v>
      </c>
      <c r="F76" s="64"/>
      <c r="G76" s="45">
        <v>1</v>
      </c>
    </row>
    <row r="77" spans="1:7" x14ac:dyDescent="0.3">
      <c r="A77" s="48" t="s">
        <v>99</v>
      </c>
      <c r="B77" s="65"/>
      <c r="C77" s="28">
        <v>2</v>
      </c>
      <c r="D77" s="65"/>
      <c r="E77" s="28">
        <v>2</v>
      </c>
      <c r="F77" s="65"/>
      <c r="G77" s="42">
        <v>2</v>
      </c>
    </row>
    <row r="78" spans="1:7" x14ac:dyDescent="0.3">
      <c r="A78" s="48" t="s">
        <v>100</v>
      </c>
      <c r="B78" s="65"/>
      <c r="C78" s="26">
        <v>3</v>
      </c>
      <c r="D78" s="65"/>
      <c r="E78" s="26">
        <v>3</v>
      </c>
      <c r="F78" s="65"/>
      <c r="G78" s="40">
        <v>3</v>
      </c>
    </row>
    <row r="79" spans="1:7" ht="21" thickBot="1" x14ac:dyDescent="0.35">
      <c r="A79" s="49" t="s">
        <v>101</v>
      </c>
      <c r="B79" s="66"/>
      <c r="C79" s="25">
        <v>4</v>
      </c>
      <c r="D79" s="66"/>
      <c r="E79" s="25">
        <v>4</v>
      </c>
      <c r="F79" s="66"/>
      <c r="G79" s="39">
        <v>4</v>
      </c>
    </row>
    <row r="80" spans="1:7" x14ac:dyDescent="0.3">
      <c r="A80" s="46" t="s">
        <v>45</v>
      </c>
      <c r="B80" s="32">
        <v>30</v>
      </c>
      <c r="C80" s="23">
        <v>52.5</v>
      </c>
      <c r="D80" s="32">
        <v>27</v>
      </c>
      <c r="E80" s="23">
        <v>40</v>
      </c>
      <c r="F80" s="32">
        <v>24</v>
      </c>
      <c r="G80" s="34">
        <v>40</v>
      </c>
    </row>
    <row r="81" spans="1:7" x14ac:dyDescent="0.3">
      <c r="A81" s="47" t="s">
        <v>120</v>
      </c>
      <c r="B81" s="63"/>
      <c r="C81" s="24">
        <v>0</v>
      </c>
      <c r="D81" s="63"/>
      <c r="E81" s="24">
        <v>0</v>
      </c>
      <c r="F81" s="63"/>
      <c r="G81" s="35">
        <v>0</v>
      </c>
    </row>
    <row r="82" spans="1:7" x14ac:dyDescent="0.3">
      <c r="A82" s="48" t="s">
        <v>102</v>
      </c>
      <c r="B82" s="64"/>
      <c r="C82" s="31">
        <v>1</v>
      </c>
      <c r="D82" s="64"/>
      <c r="E82" s="31">
        <v>1</v>
      </c>
      <c r="F82" s="64"/>
      <c r="G82" s="45">
        <v>1</v>
      </c>
    </row>
    <row r="83" spans="1:7" x14ac:dyDescent="0.3">
      <c r="A83" s="48" t="s">
        <v>103</v>
      </c>
      <c r="B83" s="65"/>
      <c r="C83" s="28">
        <v>2</v>
      </c>
      <c r="D83" s="65"/>
      <c r="E83" s="28">
        <v>2</v>
      </c>
      <c r="F83" s="65"/>
      <c r="G83" s="42">
        <v>2</v>
      </c>
    </row>
    <row r="84" spans="1:7" x14ac:dyDescent="0.3">
      <c r="A84" s="48" t="s">
        <v>104</v>
      </c>
      <c r="B84" s="65"/>
      <c r="C84" s="26">
        <v>3</v>
      </c>
      <c r="D84" s="65"/>
      <c r="E84" s="26">
        <v>3</v>
      </c>
      <c r="F84" s="65"/>
      <c r="G84" s="40">
        <v>3</v>
      </c>
    </row>
    <row r="85" spans="1:7" ht="21" thickBot="1" x14ac:dyDescent="0.35">
      <c r="A85" s="49" t="s">
        <v>105</v>
      </c>
      <c r="B85" s="66"/>
      <c r="C85" s="25">
        <v>4</v>
      </c>
      <c r="D85" s="66"/>
      <c r="E85" s="25">
        <v>4</v>
      </c>
      <c r="F85" s="66"/>
      <c r="G85" s="39">
        <v>4</v>
      </c>
    </row>
    <row r="86" spans="1:7" x14ac:dyDescent="0.3">
      <c r="A86" s="46" t="s">
        <v>46</v>
      </c>
      <c r="B86" s="32">
        <v>26</v>
      </c>
      <c r="C86" s="23">
        <v>47.5</v>
      </c>
      <c r="D86" s="32">
        <v>24</v>
      </c>
      <c r="E86" s="23">
        <v>40</v>
      </c>
      <c r="F86" s="32">
        <v>21</v>
      </c>
      <c r="G86" s="34">
        <v>40</v>
      </c>
    </row>
    <row r="87" spans="1:7" x14ac:dyDescent="0.3">
      <c r="A87" s="47" t="s">
        <v>121</v>
      </c>
      <c r="B87" s="63"/>
      <c r="C87" s="24">
        <v>0</v>
      </c>
      <c r="D87" s="63"/>
      <c r="E87" s="24">
        <v>0</v>
      </c>
      <c r="F87" s="63"/>
      <c r="G87" s="35">
        <v>0</v>
      </c>
    </row>
    <row r="88" spans="1:7" x14ac:dyDescent="0.3">
      <c r="A88" s="48" t="s">
        <v>106</v>
      </c>
      <c r="B88" s="64"/>
      <c r="C88" s="31">
        <v>1</v>
      </c>
      <c r="D88" s="64"/>
      <c r="E88" s="31">
        <v>1</v>
      </c>
      <c r="F88" s="64"/>
      <c r="G88" s="45">
        <v>1</v>
      </c>
    </row>
    <row r="89" spans="1:7" x14ac:dyDescent="0.3">
      <c r="A89" s="48" t="s">
        <v>107</v>
      </c>
      <c r="B89" s="65"/>
      <c r="C89" s="28">
        <v>2</v>
      </c>
      <c r="D89" s="65"/>
      <c r="E89" s="28">
        <v>2</v>
      </c>
      <c r="F89" s="65"/>
      <c r="G89" s="42">
        <v>2</v>
      </c>
    </row>
    <row r="90" spans="1:7" x14ac:dyDescent="0.3">
      <c r="A90" s="48" t="s">
        <v>108</v>
      </c>
      <c r="B90" s="65"/>
      <c r="C90" s="26">
        <v>3</v>
      </c>
      <c r="D90" s="65"/>
      <c r="E90" s="26">
        <v>3</v>
      </c>
      <c r="F90" s="65"/>
      <c r="G90" s="40">
        <v>3</v>
      </c>
    </row>
    <row r="91" spans="1:7" ht="21" thickBot="1" x14ac:dyDescent="0.35">
      <c r="A91" s="49" t="s">
        <v>109</v>
      </c>
      <c r="B91" s="66"/>
      <c r="C91" s="25">
        <v>4</v>
      </c>
      <c r="D91" s="66"/>
      <c r="E91" s="25">
        <v>4</v>
      </c>
      <c r="F91" s="66"/>
      <c r="G91" s="39">
        <v>4</v>
      </c>
    </row>
    <row r="92" spans="1:7" x14ac:dyDescent="0.3">
      <c r="A92" s="50" t="s">
        <v>47</v>
      </c>
      <c r="B92" s="33">
        <v>26</v>
      </c>
      <c r="C92" s="27">
        <v>42.5</v>
      </c>
      <c r="D92" s="33">
        <v>23</v>
      </c>
      <c r="E92" s="27">
        <v>40</v>
      </c>
      <c r="F92" s="33">
        <v>23</v>
      </c>
      <c r="G92" s="41">
        <v>40</v>
      </c>
    </row>
    <row r="93" spans="1:7" x14ac:dyDescent="0.3">
      <c r="A93" s="47" t="s">
        <v>122</v>
      </c>
      <c r="B93" s="63"/>
      <c r="C93" s="24">
        <v>0</v>
      </c>
      <c r="D93" s="63"/>
      <c r="E93" s="24">
        <v>0</v>
      </c>
      <c r="F93" s="63"/>
      <c r="G93" s="35">
        <v>0</v>
      </c>
    </row>
    <row r="94" spans="1:7" x14ac:dyDescent="0.3">
      <c r="A94" s="48" t="s">
        <v>110</v>
      </c>
      <c r="B94" s="64"/>
      <c r="C94" s="31">
        <v>1</v>
      </c>
      <c r="D94" s="64"/>
      <c r="E94" s="31">
        <v>1</v>
      </c>
      <c r="F94" s="64"/>
      <c r="G94" s="45">
        <v>1</v>
      </c>
    </row>
    <row r="95" spans="1:7" x14ac:dyDescent="0.3">
      <c r="A95" s="48" t="s">
        <v>111</v>
      </c>
      <c r="B95" s="65"/>
      <c r="C95" s="28">
        <v>2</v>
      </c>
      <c r="D95" s="65"/>
      <c r="E95" s="28">
        <v>2</v>
      </c>
      <c r="F95" s="65"/>
      <c r="G95" s="42">
        <v>2</v>
      </c>
    </row>
    <row r="96" spans="1:7" x14ac:dyDescent="0.3">
      <c r="A96" s="48" t="s">
        <v>112</v>
      </c>
      <c r="B96" s="65"/>
      <c r="C96" s="26">
        <v>3</v>
      </c>
      <c r="D96" s="65"/>
      <c r="E96" s="26">
        <v>3</v>
      </c>
      <c r="F96" s="65"/>
      <c r="G96" s="40">
        <v>3</v>
      </c>
    </row>
    <row r="97" spans="1:7" ht="21" thickBot="1" x14ac:dyDescent="0.35">
      <c r="A97" s="49" t="s">
        <v>113</v>
      </c>
      <c r="B97" s="66"/>
      <c r="C97" s="30">
        <v>4</v>
      </c>
      <c r="D97" s="66"/>
      <c r="E97" s="30">
        <v>4</v>
      </c>
      <c r="F97" s="66"/>
      <c r="G97" s="44">
        <v>4</v>
      </c>
    </row>
  </sheetData>
  <sheetProtection algorithmName="SHA-512" hashValue="U91uC54+vSvdWRytcGEZ/o1r5ISKxmMrRqBS3V4pRaC0GCI8JuDqGjoZrNYaZRnH7ciAY+WhmTj62JIOlkacLg==" saltValue="+gNWu3fYaRSxrsICW/6wPA==" spinCount="100000" sheet="1" objects="1" scenarios="1" selectLockedCells="1" selectUnlockedCells="1"/>
  <printOptions headings="1"/>
  <pageMargins left="0.7" right="0.7" top="0.75" bottom="0.75" header="0.3" footer="0.3"/>
  <pageSetup scale="68" fitToHeight="2" orientation="portrait" r:id="rId1"/>
  <rowBreaks count="1" manualBreakCount="1">
    <brk id="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topLeftCell="A8" zoomScaleNormal="100" workbookViewId="0">
      <selection activeCell="F8" sqref="F8"/>
    </sheetView>
  </sheetViews>
  <sheetFormatPr defaultColWidth="9.140625" defaultRowHeight="20.25" x14ac:dyDescent="0.3"/>
  <cols>
    <col min="1" max="1" width="42.85546875" style="52" bestFit="1" customWidth="1"/>
    <col min="2" max="3" width="14" style="19" customWidth="1"/>
    <col min="4" max="16384" width="9.140625" style="12"/>
  </cols>
  <sheetData>
    <row r="1" spans="1:3" ht="33.75" thickBot="1" x14ac:dyDescent="0.35">
      <c r="A1" s="59" t="s">
        <v>136</v>
      </c>
      <c r="B1" s="55" t="s">
        <v>133</v>
      </c>
      <c r="C1" s="56" t="s">
        <v>174</v>
      </c>
    </row>
    <row r="2" spans="1:3" x14ac:dyDescent="0.3">
      <c r="A2" s="46" t="s">
        <v>39</v>
      </c>
      <c r="B2" s="60">
        <v>27</v>
      </c>
      <c r="C2" s="61">
        <v>33</v>
      </c>
    </row>
    <row r="3" spans="1:3" x14ac:dyDescent="0.3">
      <c r="A3" s="47" t="s">
        <v>138</v>
      </c>
      <c r="B3" s="63"/>
      <c r="C3" s="24">
        <v>0</v>
      </c>
    </row>
    <row r="4" spans="1:3" x14ac:dyDescent="0.3">
      <c r="A4" s="48" t="s">
        <v>50</v>
      </c>
      <c r="B4" s="64"/>
      <c r="C4" s="20">
        <v>1</v>
      </c>
    </row>
    <row r="5" spans="1:3" x14ac:dyDescent="0.3">
      <c r="A5" s="48" t="s">
        <v>51</v>
      </c>
      <c r="B5" s="65"/>
      <c r="C5" s="21">
        <v>2</v>
      </c>
    </row>
    <row r="6" spans="1:3" x14ac:dyDescent="0.3">
      <c r="A6" s="48" t="s">
        <v>52</v>
      </c>
      <c r="B6" s="65"/>
      <c r="C6" s="22">
        <v>3</v>
      </c>
    </row>
    <row r="7" spans="1:3" ht="21" thickBot="1" x14ac:dyDescent="0.35">
      <c r="A7" s="49" t="s">
        <v>53</v>
      </c>
      <c r="B7" s="66"/>
      <c r="C7" s="25">
        <v>4</v>
      </c>
    </row>
    <row r="8" spans="1:3" x14ac:dyDescent="0.3">
      <c r="A8" s="46" t="s">
        <v>34</v>
      </c>
      <c r="B8" s="32">
        <v>24</v>
      </c>
      <c r="C8" s="23">
        <v>32</v>
      </c>
    </row>
    <row r="9" spans="1:3" x14ac:dyDescent="0.3">
      <c r="A9" s="47" t="s">
        <v>125</v>
      </c>
      <c r="B9" s="63"/>
      <c r="C9" s="24">
        <v>0</v>
      </c>
    </row>
    <row r="10" spans="1:3" x14ac:dyDescent="0.3">
      <c r="A10" s="48" t="s">
        <v>54</v>
      </c>
      <c r="B10" s="64"/>
      <c r="C10" s="20">
        <v>1</v>
      </c>
    </row>
    <row r="11" spans="1:3" x14ac:dyDescent="0.3">
      <c r="A11" s="48" t="s">
        <v>55</v>
      </c>
      <c r="B11" s="65"/>
      <c r="C11" s="21">
        <v>2</v>
      </c>
    </row>
    <row r="12" spans="1:3" x14ac:dyDescent="0.3">
      <c r="A12" s="48" t="s">
        <v>56</v>
      </c>
      <c r="B12" s="65"/>
      <c r="C12" s="26">
        <v>3</v>
      </c>
    </row>
    <row r="13" spans="1:3" ht="21" thickBot="1" x14ac:dyDescent="0.35">
      <c r="A13" s="49" t="s">
        <v>57</v>
      </c>
      <c r="B13" s="66"/>
      <c r="C13" s="25">
        <v>4</v>
      </c>
    </row>
    <row r="14" spans="1:3" x14ac:dyDescent="0.3">
      <c r="A14" s="50" t="s">
        <v>32</v>
      </c>
      <c r="B14" s="33">
        <v>22</v>
      </c>
      <c r="C14" s="27">
        <v>32</v>
      </c>
    </row>
    <row r="15" spans="1:3" x14ac:dyDescent="0.3">
      <c r="A15" s="47" t="s">
        <v>142</v>
      </c>
      <c r="B15" s="63"/>
      <c r="C15" s="24">
        <v>0</v>
      </c>
    </row>
    <row r="16" spans="1:3" x14ac:dyDescent="0.3">
      <c r="A16" s="48" t="s">
        <v>58</v>
      </c>
      <c r="B16" s="64"/>
      <c r="C16" s="20">
        <v>1</v>
      </c>
    </row>
    <row r="17" spans="1:3" x14ac:dyDescent="0.3">
      <c r="A17" s="48" t="s">
        <v>59</v>
      </c>
      <c r="B17" s="65"/>
      <c r="C17" s="28">
        <v>2</v>
      </c>
    </row>
    <row r="18" spans="1:3" x14ac:dyDescent="0.3">
      <c r="A18" s="48" t="s">
        <v>60</v>
      </c>
      <c r="B18" s="65"/>
      <c r="C18" s="26">
        <v>3</v>
      </c>
    </row>
    <row r="19" spans="1:3" ht="21" thickBot="1" x14ac:dyDescent="0.35">
      <c r="A19" s="51" t="s">
        <v>61</v>
      </c>
      <c r="B19" s="66"/>
      <c r="C19" s="25">
        <v>4</v>
      </c>
    </row>
    <row r="20" spans="1:3" x14ac:dyDescent="0.3">
      <c r="A20" s="46" t="s">
        <v>33</v>
      </c>
      <c r="B20" s="32">
        <v>22</v>
      </c>
      <c r="C20" s="27">
        <v>32</v>
      </c>
    </row>
    <row r="21" spans="1:3" x14ac:dyDescent="0.3">
      <c r="A21" s="47" t="s">
        <v>126</v>
      </c>
      <c r="B21" s="63"/>
      <c r="C21" s="24">
        <v>0</v>
      </c>
    </row>
    <row r="22" spans="1:3" x14ac:dyDescent="0.3">
      <c r="A22" s="48" t="s">
        <v>62</v>
      </c>
      <c r="B22" s="64"/>
      <c r="C22" s="20">
        <v>1</v>
      </c>
    </row>
    <row r="23" spans="1:3" x14ac:dyDescent="0.3">
      <c r="A23" s="48" t="s">
        <v>63</v>
      </c>
      <c r="B23" s="65"/>
      <c r="C23" s="28">
        <v>2</v>
      </c>
    </row>
    <row r="24" spans="1:3" x14ac:dyDescent="0.3">
      <c r="A24" s="48" t="s">
        <v>64</v>
      </c>
      <c r="B24" s="65"/>
      <c r="C24" s="26">
        <v>3</v>
      </c>
    </row>
    <row r="25" spans="1:3" ht="21" thickBot="1" x14ac:dyDescent="0.35">
      <c r="A25" s="49" t="s">
        <v>65</v>
      </c>
      <c r="B25" s="66"/>
      <c r="C25" s="29">
        <v>4</v>
      </c>
    </row>
    <row r="26" spans="1:3" x14ac:dyDescent="0.3">
      <c r="A26" s="46" t="s">
        <v>38</v>
      </c>
      <c r="B26" s="32">
        <v>30</v>
      </c>
      <c r="C26" s="23">
        <v>45</v>
      </c>
    </row>
    <row r="27" spans="1:3" x14ac:dyDescent="0.3">
      <c r="A27" s="47" t="s">
        <v>143</v>
      </c>
      <c r="B27" s="63"/>
      <c r="C27" s="24">
        <v>0</v>
      </c>
    </row>
    <row r="28" spans="1:3" x14ac:dyDescent="0.3">
      <c r="A28" s="48" t="s">
        <v>66</v>
      </c>
      <c r="B28" s="64"/>
      <c r="C28" s="31">
        <v>1</v>
      </c>
    </row>
    <row r="29" spans="1:3" x14ac:dyDescent="0.3">
      <c r="A29" s="48" t="s">
        <v>67</v>
      </c>
      <c r="B29" s="65"/>
      <c r="C29" s="28">
        <v>2</v>
      </c>
    </row>
    <row r="30" spans="1:3" x14ac:dyDescent="0.3">
      <c r="A30" s="48" t="s">
        <v>68</v>
      </c>
      <c r="B30" s="65"/>
      <c r="C30" s="26">
        <v>3</v>
      </c>
    </row>
    <row r="31" spans="1:3" ht="21" thickBot="1" x14ac:dyDescent="0.35">
      <c r="A31" s="49" t="s">
        <v>69</v>
      </c>
      <c r="B31" s="66"/>
      <c r="C31" s="25">
        <v>4</v>
      </c>
    </row>
    <row r="32" spans="1:3" x14ac:dyDescent="0.3">
      <c r="A32" s="46" t="s">
        <v>35</v>
      </c>
      <c r="B32" s="32">
        <v>27</v>
      </c>
      <c r="C32" s="23">
        <v>45</v>
      </c>
    </row>
    <row r="33" spans="1:3" x14ac:dyDescent="0.3">
      <c r="A33" s="47" t="s">
        <v>139</v>
      </c>
      <c r="B33" s="63"/>
      <c r="C33" s="24">
        <v>0</v>
      </c>
    </row>
    <row r="34" spans="1:3" x14ac:dyDescent="0.3">
      <c r="A34" s="48" t="s">
        <v>70</v>
      </c>
      <c r="B34" s="64"/>
      <c r="C34" s="31">
        <v>1</v>
      </c>
    </row>
    <row r="35" spans="1:3" x14ac:dyDescent="0.3">
      <c r="A35" s="48" t="s">
        <v>71</v>
      </c>
      <c r="B35" s="65"/>
      <c r="C35" s="28">
        <v>2</v>
      </c>
    </row>
    <row r="36" spans="1:3" x14ac:dyDescent="0.3">
      <c r="A36" s="48" t="s">
        <v>72</v>
      </c>
      <c r="B36" s="65"/>
      <c r="C36" s="26">
        <v>3</v>
      </c>
    </row>
    <row r="37" spans="1:3" ht="21" thickBot="1" x14ac:dyDescent="0.35">
      <c r="A37" s="49" t="s">
        <v>73</v>
      </c>
      <c r="B37" s="66"/>
      <c r="C37" s="25">
        <v>4</v>
      </c>
    </row>
    <row r="38" spans="1:3" x14ac:dyDescent="0.3">
      <c r="A38" s="46" t="s">
        <v>36</v>
      </c>
      <c r="B38" s="32">
        <v>26</v>
      </c>
      <c r="C38" s="23">
        <v>46.5</v>
      </c>
    </row>
    <row r="39" spans="1:3" x14ac:dyDescent="0.3">
      <c r="A39" s="47" t="s">
        <v>127</v>
      </c>
      <c r="B39" s="63"/>
      <c r="C39" s="24">
        <v>0</v>
      </c>
    </row>
    <row r="40" spans="1:3" x14ac:dyDescent="0.3">
      <c r="A40" s="48" t="s">
        <v>74</v>
      </c>
      <c r="B40" s="64"/>
      <c r="C40" s="31">
        <v>1</v>
      </c>
    </row>
    <row r="41" spans="1:3" x14ac:dyDescent="0.3">
      <c r="A41" s="48" t="s">
        <v>75</v>
      </c>
      <c r="B41" s="65"/>
      <c r="C41" s="28">
        <v>2</v>
      </c>
    </row>
    <row r="42" spans="1:3" x14ac:dyDescent="0.3">
      <c r="A42" s="48" t="s">
        <v>76</v>
      </c>
      <c r="B42" s="65"/>
      <c r="C42" s="26">
        <v>3</v>
      </c>
    </row>
    <row r="43" spans="1:3" ht="21" thickBot="1" x14ac:dyDescent="0.35">
      <c r="A43" s="49" t="s">
        <v>77</v>
      </c>
      <c r="B43" s="66"/>
      <c r="C43" s="25">
        <v>4</v>
      </c>
    </row>
    <row r="44" spans="1:3" x14ac:dyDescent="0.3">
      <c r="A44" s="46" t="s">
        <v>37</v>
      </c>
      <c r="B44" s="32">
        <v>23</v>
      </c>
      <c r="C44" s="23">
        <v>46</v>
      </c>
    </row>
    <row r="45" spans="1:3" x14ac:dyDescent="0.3">
      <c r="A45" s="47" t="s">
        <v>128</v>
      </c>
      <c r="B45" s="63"/>
      <c r="C45" s="24">
        <v>0</v>
      </c>
    </row>
    <row r="46" spans="1:3" x14ac:dyDescent="0.3">
      <c r="A46" s="48" t="s">
        <v>78</v>
      </c>
      <c r="B46" s="64"/>
      <c r="C46" s="31">
        <v>1</v>
      </c>
    </row>
    <row r="47" spans="1:3" x14ac:dyDescent="0.3">
      <c r="A47" s="48" t="s">
        <v>79</v>
      </c>
      <c r="B47" s="65"/>
      <c r="C47" s="28">
        <v>2</v>
      </c>
    </row>
    <row r="48" spans="1:3" x14ac:dyDescent="0.3">
      <c r="A48" s="48" t="s">
        <v>80</v>
      </c>
      <c r="B48" s="65"/>
      <c r="C48" s="26">
        <v>3</v>
      </c>
    </row>
    <row r="49" spans="1:3" ht="21" thickBot="1" x14ac:dyDescent="0.35">
      <c r="A49" s="49" t="s">
        <v>81</v>
      </c>
      <c r="B49" s="66"/>
      <c r="C49" s="30">
        <v>4</v>
      </c>
    </row>
    <row r="50" spans="1:3" x14ac:dyDescent="0.3">
      <c r="A50" s="46" t="s">
        <v>40</v>
      </c>
      <c r="B50" s="32">
        <v>24</v>
      </c>
      <c r="C50" s="23">
        <v>38.5</v>
      </c>
    </row>
    <row r="51" spans="1:3" x14ac:dyDescent="0.3">
      <c r="A51" s="47" t="s">
        <v>140</v>
      </c>
      <c r="B51" s="63"/>
      <c r="C51" s="24">
        <v>0</v>
      </c>
    </row>
    <row r="52" spans="1:3" x14ac:dyDescent="0.3">
      <c r="A52" s="48" t="s">
        <v>82</v>
      </c>
      <c r="B52" s="64"/>
      <c r="C52" s="31">
        <v>1</v>
      </c>
    </row>
    <row r="53" spans="1:3" x14ac:dyDescent="0.3">
      <c r="A53" s="48" t="s">
        <v>83</v>
      </c>
      <c r="B53" s="65"/>
      <c r="C53" s="28">
        <v>2</v>
      </c>
    </row>
    <row r="54" spans="1:3" x14ac:dyDescent="0.3">
      <c r="A54" s="48" t="s">
        <v>84</v>
      </c>
      <c r="B54" s="65"/>
      <c r="C54" s="26">
        <v>3</v>
      </c>
    </row>
    <row r="55" spans="1:3" ht="21" thickBot="1" x14ac:dyDescent="0.35">
      <c r="A55" s="49" t="s">
        <v>85</v>
      </c>
      <c r="B55" s="66"/>
      <c r="C55" s="25">
        <v>4</v>
      </c>
    </row>
    <row r="56" spans="1:3" x14ac:dyDescent="0.3">
      <c r="A56" s="46" t="s">
        <v>41</v>
      </c>
      <c r="B56" s="32">
        <v>22</v>
      </c>
      <c r="C56" s="23">
        <v>32</v>
      </c>
    </row>
    <row r="57" spans="1:3" x14ac:dyDescent="0.3">
      <c r="A57" s="47" t="s">
        <v>141</v>
      </c>
      <c r="B57" s="63"/>
      <c r="C57" s="24">
        <v>0</v>
      </c>
    </row>
    <row r="58" spans="1:3" x14ac:dyDescent="0.3">
      <c r="A58" s="48" t="s">
        <v>86</v>
      </c>
      <c r="B58" s="64"/>
      <c r="C58" s="31">
        <v>1</v>
      </c>
    </row>
    <row r="59" spans="1:3" x14ac:dyDescent="0.3">
      <c r="A59" s="48" t="s">
        <v>87</v>
      </c>
      <c r="B59" s="65"/>
      <c r="C59" s="28">
        <v>2</v>
      </c>
    </row>
    <row r="60" spans="1:3" x14ac:dyDescent="0.3">
      <c r="A60" s="48" t="s">
        <v>88</v>
      </c>
      <c r="B60" s="65"/>
      <c r="C60" s="26">
        <v>3</v>
      </c>
    </row>
    <row r="61" spans="1:3" ht="21" thickBot="1" x14ac:dyDescent="0.35">
      <c r="A61" s="49" t="s">
        <v>89</v>
      </c>
      <c r="B61" s="66"/>
      <c r="C61" s="25">
        <v>4</v>
      </c>
    </row>
    <row r="62" spans="1:3" x14ac:dyDescent="0.3">
      <c r="A62" s="50" t="s">
        <v>42</v>
      </c>
      <c r="B62" s="33">
        <v>21</v>
      </c>
      <c r="C62" s="27">
        <v>32</v>
      </c>
    </row>
    <row r="63" spans="1:3" x14ac:dyDescent="0.3">
      <c r="A63" s="47" t="s">
        <v>129</v>
      </c>
      <c r="B63" s="63"/>
      <c r="C63" s="24">
        <v>0</v>
      </c>
    </row>
    <row r="64" spans="1:3" x14ac:dyDescent="0.3">
      <c r="A64" s="48" t="s">
        <v>90</v>
      </c>
      <c r="B64" s="64"/>
      <c r="C64" s="31">
        <v>1</v>
      </c>
    </row>
    <row r="65" spans="1:3" x14ac:dyDescent="0.3">
      <c r="A65" s="48" t="s">
        <v>91</v>
      </c>
      <c r="B65" s="65"/>
      <c r="C65" s="28">
        <v>2</v>
      </c>
    </row>
    <row r="66" spans="1:3" x14ac:dyDescent="0.3">
      <c r="A66" s="48" t="s">
        <v>92</v>
      </c>
      <c r="B66" s="65"/>
      <c r="C66" s="26">
        <v>3</v>
      </c>
    </row>
    <row r="67" spans="1:3" ht="21" thickBot="1" x14ac:dyDescent="0.35">
      <c r="A67" s="51" t="s">
        <v>93</v>
      </c>
      <c r="B67" s="66"/>
      <c r="C67" s="29">
        <v>4</v>
      </c>
    </row>
    <row r="68" spans="1:3" x14ac:dyDescent="0.3">
      <c r="A68" s="46" t="s">
        <v>43</v>
      </c>
      <c r="B68" s="32">
        <v>21</v>
      </c>
      <c r="C68" s="23">
        <v>31.5</v>
      </c>
    </row>
    <row r="69" spans="1:3" x14ac:dyDescent="0.3">
      <c r="A69" s="47" t="s">
        <v>130</v>
      </c>
      <c r="B69" s="63"/>
      <c r="C69" s="24">
        <v>0</v>
      </c>
    </row>
    <row r="70" spans="1:3" x14ac:dyDescent="0.3">
      <c r="A70" s="48" t="s">
        <v>94</v>
      </c>
      <c r="B70" s="64"/>
      <c r="C70" s="31">
        <v>1</v>
      </c>
    </row>
    <row r="71" spans="1:3" x14ac:dyDescent="0.3">
      <c r="A71" s="48" t="s">
        <v>95</v>
      </c>
      <c r="B71" s="65"/>
      <c r="C71" s="28">
        <v>2</v>
      </c>
    </row>
    <row r="72" spans="1:3" x14ac:dyDescent="0.3">
      <c r="A72" s="48" t="s">
        <v>96</v>
      </c>
      <c r="B72" s="65"/>
      <c r="C72" s="26">
        <v>3</v>
      </c>
    </row>
    <row r="73" spans="1:3" ht="21" thickBot="1" x14ac:dyDescent="0.35">
      <c r="A73" s="49" t="s">
        <v>97</v>
      </c>
      <c r="B73" s="66"/>
      <c r="C73" s="30">
        <v>4</v>
      </c>
    </row>
    <row r="74" spans="1:3" x14ac:dyDescent="0.3">
      <c r="A74" s="46" t="s">
        <v>44</v>
      </c>
      <c r="B74" s="32">
        <v>31</v>
      </c>
      <c r="C74" s="23">
        <v>40.5</v>
      </c>
    </row>
    <row r="75" spans="1:3" x14ac:dyDescent="0.3">
      <c r="A75" s="47" t="s">
        <v>119</v>
      </c>
      <c r="B75" s="63"/>
      <c r="C75" s="24">
        <v>0</v>
      </c>
    </row>
    <row r="76" spans="1:3" x14ac:dyDescent="0.3">
      <c r="A76" s="48" t="s">
        <v>98</v>
      </c>
      <c r="B76" s="64"/>
      <c r="C76" s="31">
        <v>1</v>
      </c>
    </row>
    <row r="77" spans="1:3" x14ac:dyDescent="0.3">
      <c r="A77" s="48" t="s">
        <v>99</v>
      </c>
      <c r="B77" s="65"/>
      <c r="C77" s="28">
        <v>2</v>
      </c>
    </row>
    <row r="78" spans="1:3" x14ac:dyDescent="0.3">
      <c r="A78" s="48" t="s">
        <v>100</v>
      </c>
      <c r="B78" s="65"/>
      <c r="C78" s="26">
        <v>3</v>
      </c>
    </row>
    <row r="79" spans="1:3" ht="21" thickBot="1" x14ac:dyDescent="0.35">
      <c r="A79" s="49" t="s">
        <v>101</v>
      </c>
      <c r="B79" s="66"/>
      <c r="C79" s="25">
        <v>4</v>
      </c>
    </row>
    <row r="80" spans="1:3" x14ac:dyDescent="0.3">
      <c r="A80" s="46" t="s">
        <v>45</v>
      </c>
      <c r="B80" s="32">
        <v>27</v>
      </c>
      <c r="C80" s="23">
        <v>40</v>
      </c>
    </row>
    <row r="81" spans="1:3" x14ac:dyDescent="0.3">
      <c r="A81" s="47" t="s">
        <v>120</v>
      </c>
      <c r="B81" s="63"/>
      <c r="C81" s="24">
        <v>0</v>
      </c>
    </row>
    <row r="82" spans="1:3" x14ac:dyDescent="0.3">
      <c r="A82" s="48" t="s">
        <v>102</v>
      </c>
      <c r="B82" s="64"/>
      <c r="C82" s="31">
        <v>1</v>
      </c>
    </row>
    <row r="83" spans="1:3" x14ac:dyDescent="0.3">
      <c r="A83" s="48" t="s">
        <v>103</v>
      </c>
      <c r="B83" s="65"/>
      <c r="C83" s="28">
        <v>2</v>
      </c>
    </row>
    <row r="84" spans="1:3" x14ac:dyDescent="0.3">
      <c r="A84" s="48" t="s">
        <v>104</v>
      </c>
      <c r="B84" s="65"/>
      <c r="C84" s="26">
        <v>3</v>
      </c>
    </row>
    <row r="85" spans="1:3" ht="21" thickBot="1" x14ac:dyDescent="0.35">
      <c r="A85" s="49" t="s">
        <v>105</v>
      </c>
      <c r="B85" s="66"/>
      <c r="C85" s="25">
        <v>4</v>
      </c>
    </row>
    <row r="86" spans="1:3" x14ac:dyDescent="0.3">
      <c r="A86" s="46" t="s">
        <v>46</v>
      </c>
      <c r="B86" s="32">
        <v>24</v>
      </c>
      <c r="C86" s="23">
        <v>40</v>
      </c>
    </row>
    <row r="87" spans="1:3" x14ac:dyDescent="0.3">
      <c r="A87" s="47" t="s">
        <v>121</v>
      </c>
      <c r="B87" s="63"/>
      <c r="C87" s="24">
        <v>0</v>
      </c>
    </row>
    <row r="88" spans="1:3" x14ac:dyDescent="0.3">
      <c r="A88" s="48" t="s">
        <v>106</v>
      </c>
      <c r="B88" s="64"/>
      <c r="C88" s="31">
        <v>1</v>
      </c>
    </row>
    <row r="89" spans="1:3" x14ac:dyDescent="0.3">
      <c r="A89" s="48" t="s">
        <v>107</v>
      </c>
      <c r="B89" s="65"/>
      <c r="C89" s="28">
        <v>2</v>
      </c>
    </row>
    <row r="90" spans="1:3" x14ac:dyDescent="0.3">
      <c r="A90" s="48" t="s">
        <v>108</v>
      </c>
      <c r="B90" s="65"/>
      <c r="C90" s="26">
        <v>3</v>
      </c>
    </row>
    <row r="91" spans="1:3" ht="21" thickBot="1" x14ac:dyDescent="0.35">
      <c r="A91" s="49" t="s">
        <v>109</v>
      </c>
      <c r="B91" s="66"/>
      <c r="C91" s="25">
        <v>4</v>
      </c>
    </row>
    <row r="92" spans="1:3" x14ac:dyDescent="0.3">
      <c r="A92" s="50" t="s">
        <v>47</v>
      </c>
      <c r="B92" s="33">
        <v>23</v>
      </c>
      <c r="C92" s="27">
        <v>40</v>
      </c>
    </row>
    <row r="93" spans="1:3" x14ac:dyDescent="0.3">
      <c r="A93" s="47" t="s">
        <v>122</v>
      </c>
      <c r="B93" s="63"/>
      <c r="C93" s="24">
        <v>0</v>
      </c>
    </row>
    <row r="94" spans="1:3" x14ac:dyDescent="0.3">
      <c r="A94" s="48" t="s">
        <v>110</v>
      </c>
      <c r="B94" s="64"/>
      <c r="C94" s="31">
        <v>1</v>
      </c>
    </row>
    <row r="95" spans="1:3" x14ac:dyDescent="0.3">
      <c r="A95" s="48" t="s">
        <v>111</v>
      </c>
      <c r="B95" s="65"/>
      <c r="C95" s="28">
        <v>2</v>
      </c>
    </row>
    <row r="96" spans="1:3" x14ac:dyDescent="0.3">
      <c r="A96" s="48" t="s">
        <v>112</v>
      </c>
      <c r="B96" s="65"/>
      <c r="C96" s="26">
        <v>3</v>
      </c>
    </row>
    <row r="97" spans="1:3" ht="21" thickBot="1" x14ac:dyDescent="0.35">
      <c r="A97" s="49" t="s">
        <v>113</v>
      </c>
      <c r="B97" s="66"/>
      <c r="C97" s="30">
        <v>4</v>
      </c>
    </row>
  </sheetData>
  <sheetProtection algorithmName="SHA-512" hashValue="k8TK7rjZFrVmJfXmC2k111FWBLZLix0BCOzw21sHxl/vDiZBHdzM5sZDhAlIPTXAStpbJUAGqwpG2kdQQb3dkw==" saltValue="mbqC+emqq4t//ZS/PVDtoQ==" spinCount="100000" sheet="1" objects="1" scenarios="1" selectLockedCells="1" selectUnlockedCells="1"/>
  <printOptions headings="1"/>
  <pageMargins left="0.7" right="0.7" top="0.75" bottom="0.75" header="0.3" footer="0.3"/>
  <pageSetup scale="68" fitToHeight="2" orientation="portrait" r:id="rId1"/>
  <rowBreaks count="1" manualBreakCount="1">
    <brk id="4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topLeftCell="A76" zoomScaleNormal="100" workbookViewId="0">
      <selection activeCell="K90" sqref="K90"/>
    </sheetView>
  </sheetViews>
  <sheetFormatPr defaultColWidth="9.140625" defaultRowHeight="20.25" x14ac:dyDescent="0.3"/>
  <cols>
    <col min="1" max="1" width="42.85546875" style="52" bestFit="1" customWidth="1"/>
    <col min="2" max="3" width="14" style="19" customWidth="1"/>
    <col min="4" max="16384" width="9.140625" style="12"/>
  </cols>
  <sheetData>
    <row r="1" spans="1:3" ht="33.75" thickBot="1" x14ac:dyDescent="0.35">
      <c r="A1" s="59" t="s">
        <v>136</v>
      </c>
      <c r="B1" s="57" t="s">
        <v>134</v>
      </c>
      <c r="C1" s="58" t="s">
        <v>175</v>
      </c>
    </row>
    <row r="2" spans="1:3" x14ac:dyDescent="0.3">
      <c r="A2" s="46" t="s">
        <v>39</v>
      </c>
      <c r="B2" s="60">
        <v>24</v>
      </c>
      <c r="C2" s="62">
        <v>36</v>
      </c>
    </row>
    <row r="3" spans="1:3" x14ac:dyDescent="0.3">
      <c r="A3" s="47" t="s">
        <v>138</v>
      </c>
      <c r="B3" s="63"/>
      <c r="C3" s="35">
        <v>0</v>
      </c>
    </row>
    <row r="4" spans="1:3" x14ac:dyDescent="0.3">
      <c r="A4" s="48" t="s">
        <v>50</v>
      </c>
      <c r="B4" s="64"/>
      <c r="C4" s="36">
        <v>1</v>
      </c>
    </row>
    <row r="5" spans="1:3" x14ac:dyDescent="0.3">
      <c r="A5" s="48" t="s">
        <v>51</v>
      </c>
      <c r="B5" s="65"/>
      <c r="C5" s="37">
        <v>2</v>
      </c>
    </row>
    <row r="6" spans="1:3" x14ac:dyDescent="0.3">
      <c r="A6" s="48" t="s">
        <v>52</v>
      </c>
      <c r="B6" s="65"/>
      <c r="C6" s="38">
        <v>3</v>
      </c>
    </row>
    <row r="7" spans="1:3" ht="21" thickBot="1" x14ac:dyDescent="0.35">
      <c r="A7" s="49" t="s">
        <v>53</v>
      </c>
      <c r="B7" s="66"/>
      <c r="C7" s="39">
        <v>4</v>
      </c>
    </row>
    <row r="8" spans="1:3" x14ac:dyDescent="0.3">
      <c r="A8" s="46" t="s">
        <v>34</v>
      </c>
      <c r="B8" s="32">
        <v>23</v>
      </c>
      <c r="C8" s="34">
        <v>33.5</v>
      </c>
    </row>
    <row r="9" spans="1:3" x14ac:dyDescent="0.3">
      <c r="A9" s="47" t="s">
        <v>125</v>
      </c>
      <c r="B9" s="63"/>
      <c r="C9" s="35">
        <v>0</v>
      </c>
    </row>
    <row r="10" spans="1:3" x14ac:dyDescent="0.3">
      <c r="A10" s="48" t="s">
        <v>54</v>
      </c>
      <c r="B10" s="64"/>
      <c r="C10" s="36">
        <v>1</v>
      </c>
    </row>
    <row r="11" spans="1:3" x14ac:dyDescent="0.3">
      <c r="A11" s="48" t="s">
        <v>55</v>
      </c>
      <c r="B11" s="65"/>
      <c r="C11" s="37">
        <v>2</v>
      </c>
    </row>
    <row r="12" spans="1:3" x14ac:dyDescent="0.3">
      <c r="A12" s="48" t="s">
        <v>56</v>
      </c>
      <c r="B12" s="65"/>
      <c r="C12" s="40">
        <v>3</v>
      </c>
    </row>
    <row r="13" spans="1:3" ht="21" thickBot="1" x14ac:dyDescent="0.35">
      <c r="A13" s="49" t="s">
        <v>57</v>
      </c>
      <c r="B13" s="66"/>
      <c r="C13" s="39">
        <v>4</v>
      </c>
    </row>
    <row r="14" spans="1:3" x14ac:dyDescent="0.3">
      <c r="A14" s="50" t="s">
        <v>32</v>
      </c>
      <c r="B14" s="33">
        <v>21</v>
      </c>
      <c r="C14" s="41">
        <v>33</v>
      </c>
    </row>
    <row r="15" spans="1:3" x14ac:dyDescent="0.3">
      <c r="A15" s="47" t="s">
        <v>142</v>
      </c>
      <c r="B15" s="63"/>
      <c r="C15" s="35">
        <v>0</v>
      </c>
    </row>
    <row r="16" spans="1:3" x14ac:dyDescent="0.3">
      <c r="A16" s="48" t="s">
        <v>58</v>
      </c>
      <c r="B16" s="64"/>
      <c r="C16" s="36">
        <v>1</v>
      </c>
    </row>
    <row r="17" spans="1:3" x14ac:dyDescent="0.3">
      <c r="A17" s="48" t="s">
        <v>59</v>
      </c>
      <c r="B17" s="65"/>
      <c r="C17" s="42">
        <v>2</v>
      </c>
    </row>
    <row r="18" spans="1:3" x14ac:dyDescent="0.3">
      <c r="A18" s="48" t="s">
        <v>60</v>
      </c>
      <c r="B18" s="65"/>
      <c r="C18" s="40">
        <v>3</v>
      </c>
    </row>
    <row r="19" spans="1:3" ht="21" thickBot="1" x14ac:dyDescent="0.35">
      <c r="A19" s="51" t="s">
        <v>61</v>
      </c>
      <c r="B19" s="66"/>
      <c r="C19" s="43">
        <v>4</v>
      </c>
    </row>
    <row r="20" spans="1:3" x14ac:dyDescent="0.3">
      <c r="A20" s="46" t="s">
        <v>33</v>
      </c>
      <c r="B20" s="32">
        <v>21</v>
      </c>
      <c r="C20" s="34">
        <v>33</v>
      </c>
    </row>
    <row r="21" spans="1:3" x14ac:dyDescent="0.3">
      <c r="A21" s="47" t="s">
        <v>126</v>
      </c>
      <c r="B21" s="63"/>
      <c r="C21" s="35">
        <v>0</v>
      </c>
    </row>
    <row r="22" spans="1:3" x14ac:dyDescent="0.3">
      <c r="A22" s="48" t="s">
        <v>62</v>
      </c>
      <c r="B22" s="64"/>
      <c r="C22" s="36">
        <v>1</v>
      </c>
    </row>
    <row r="23" spans="1:3" x14ac:dyDescent="0.3">
      <c r="A23" s="48" t="s">
        <v>63</v>
      </c>
      <c r="B23" s="65"/>
      <c r="C23" s="42">
        <v>2</v>
      </c>
    </row>
    <row r="24" spans="1:3" x14ac:dyDescent="0.3">
      <c r="A24" s="48" t="s">
        <v>64</v>
      </c>
      <c r="B24" s="65"/>
      <c r="C24" s="40">
        <v>3</v>
      </c>
    </row>
    <row r="25" spans="1:3" ht="21" thickBot="1" x14ac:dyDescent="0.35">
      <c r="A25" s="49" t="s">
        <v>65</v>
      </c>
      <c r="B25" s="66"/>
      <c r="C25" s="44">
        <v>4</v>
      </c>
    </row>
    <row r="26" spans="1:3" x14ac:dyDescent="0.3">
      <c r="A26" s="46" t="s">
        <v>38</v>
      </c>
      <c r="B26" s="32">
        <v>28</v>
      </c>
      <c r="C26" s="34">
        <v>39.5</v>
      </c>
    </row>
    <row r="27" spans="1:3" x14ac:dyDescent="0.3">
      <c r="A27" s="47" t="s">
        <v>143</v>
      </c>
      <c r="B27" s="63"/>
      <c r="C27" s="35">
        <v>0</v>
      </c>
    </row>
    <row r="28" spans="1:3" x14ac:dyDescent="0.3">
      <c r="A28" s="48" t="s">
        <v>66</v>
      </c>
      <c r="B28" s="64"/>
      <c r="C28" s="45">
        <v>1</v>
      </c>
    </row>
    <row r="29" spans="1:3" x14ac:dyDescent="0.3">
      <c r="A29" s="48" t="s">
        <v>67</v>
      </c>
      <c r="B29" s="65"/>
      <c r="C29" s="42">
        <v>2</v>
      </c>
    </row>
    <row r="30" spans="1:3" x14ac:dyDescent="0.3">
      <c r="A30" s="48" t="s">
        <v>68</v>
      </c>
      <c r="B30" s="65"/>
      <c r="C30" s="40">
        <v>3</v>
      </c>
    </row>
    <row r="31" spans="1:3" ht="21" thickBot="1" x14ac:dyDescent="0.35">
      <c r="A31" s="49" t="s">
        <v>69</v>
      </c>
      <c r="B31" s="66"/>
      <c r="C31" s="39">
        <v>4</v>
      </c>
    </row>
    <row r="32" spans="1:3" x14ac:dyDescent="0.3">
      <c r="A32" s="46" t="s">
        <v>35</v>
      </c>
      <c r="B32" s="32">
        <v>24</v>
      </c>
      <c r="C32" s="34">
        <v>51</v>
      </c>
    </row>
    <row r="33" spans="1:3" x14ac:dyDescent="0.3">
      <c r="A33" s="47" t="s">
        <v>139</v>
      </c>
      <c r="B33" s="63"/>
      <c r="C33" s="35">
        <v>0</v>
      </c>
    </row>
    <row r="34" spans="1:3" x14ac:dyDescent="0.3">
      <c r="A34" s="48" t="s">
        <v>70</v>
      </c>
      <c r="B34" s="64"/>
      <c r="C34" s="45">
        <v>1</v>
      </c>
    </row>
    <row r="35" spans="1:3" x14ac:dyDescent="0.3">
      <c r="A35" s="48" t="s">
        <v>71</v>
      </c>
      <c r="B35" s="65"/>
      <c r="C35" s="42">
        <v>2</v>
      </c>
    </row>
    <row r="36" spans="1:3" x14ac:dyDescent="0.3">
      <c r="A36" s="48" t="s">
        <v>72</v>
      </c>
      <c r="B36" s="65"/>
      <c r="C36" s="40">
        <v>3</v>
      </c>
    </row>
    <row r="37" spans="1:3" ht="21" thickBot="1" x14ac:dyDescent="0.35">
      <c r="A37" s="49" t="s">
        <v>73</v>
      </c>
      <c r="B37" s="66"/>
      <c r="C37" s="39">
        <v>4</v>
      </c>
    </row>
    <row r="38" spans="1:3" x14ac:dyDescent="0.3">
      <c r="A38" s="46" t="s">
        <v>36</v>
      </c>
      <c r="B38" s="32">
        <v>21</v>
      </c>
      <c r="C38" s="34">
        <v>51</v>
      </c>
    </row>
    <row r="39" spans="1:3" x14ac:dyDescent="0.3">
      <c r="A39" s="47" t="s">
        <v>127</v>
      </c>
      <c r="B39" s="63"/>
      <c r="C39" s="35">
        <v>0</v>
      </c>
    </row>
    <row r="40" spans="1:3" x14ac:dyDescent="0.3">
      <c r="A40" s="48" t="s">
        <v>74</v>
      </c>
      <c r="B40" s="64"/>
      <c r="C40" s="45">
        <v>1</v>
      </c>
    </row>
    <row r="41" spans="1:3" x14ac:dyDescent="0.3">
      <c r="A41" s="48" t="s">
        <v>75</v>
      </c>
      <c r="B41" s="65"/>
      <c r="C41" s="42">
        <v>2</v>
      </c>
    </row>
    <row r="42" spans="1:3" x14ac:dyDescent="0.3">
      <c r="A42" s="48" t="s">
        <v>76</v>
      </c>
      <c r="B42" s="65"/>
      <c r="C42" s="40">
        <v>3</v>
      </c>
    </row>
    <row r="43" spans="1:3" ht="21" thickBot="1" x14ac:dyDescent="0.35">
      <c r="A43" s="49" t="s">
        <v>77</v>
      </c>
      <c r="B43" s="66"/>
      <c r="C43" s="39">
        <v>4</v>
      </c>
    </row>
    <row r="44" spans="1:3" x14ac:dyDescent="0.3">
      <c r="A44" s="46" t="s">
        <v>37</v>
      </c>
      <c r="B44" s="32">
        <v>21</v>
      </c>
      <c r="C44" s="34">
        <v>48</v>
      </c>
    </row>
    <row r="45" spans="1:3" x14ac:dyDescent="0.3">
      <c r="A45" s="47" t="s">
        <v>128</v>
      </c>
      <c r="B45" s="63"/>
      <c r="C45" s="35">
        <v>0</v>
      </c>
    </row>
    <row r="46" spans="1:3" x14ac:dyDescent="0.3">
      <c r="A46" s="48" t="s">
        <v>78</v>
      </c>
      <c r="B46" s="64"/>
      <c r="C46" s="45">
        <v>1</v>
      </c>
    </row>
    <row r="47" spans="1:3" x14ac:dyDescent="0.3">
      <c r="A47" s="48" t="s">
        <v>79</v>
      </c>
      <c r="B47" s="65"/>
      <c r="C47" s="42">
        <v>2</v>
      </c>
    </row>
    <row r="48" spans="1:3" x14ac:dyDescent="0.3">
      <c r="A48" s="48" t="s">
        <v>80</v>
      </c>
      <c r="B48" s="65"/>
      <c r="C48" s="40">
        <v>3</v>
      </c>
    </row>
    <row r="49" spans="1:3" ht="21" thickBot="1" x14ac:dyDescent="0.35">
      <c r="A49" s="49" t="s">
        <v>81</v>
      </c>
      <c r="B49" s="66"/>
      <c r="C49" s="44">
        <v>4</v>
      </c>
    </row>
    <row r="50" spans="1:3" x14ac:dyDescent="0.3">
      <c r="A50" s="46" t="s">
        <v>40</v>
      </c>
      <c r="B50" s="32">
        <v>24</v>
      </c>
      <c r="C50" s="34">
        <v>37.5</v>
      </c>
    </row>
    <row r="51" spans="1:3" x14ac:dyDescent="0.3">
      <c r="A51" s="47" t="s">
        <v>140</v>
      </c>
      <c r="B51" s="63"/>
      <c r="C51" s="35">
        <v>0</v>
      </c>
    </row>
    <row r="52" spans="1:3" x14ac:dyDescent="0.3">
      <c r="A52" s="48" t="s">
        <v>82</v>
      </c>
      <c r="B52" s="64"/>
      <c r="C52" s="45">
        <v>1</v>
      </c>
    </row>
    <row r="53" spans="1:3" x14ac:dyDescent="0.3">
      <c r="A53" s="48" t="s">
        <v>83</v>
      </c>
      <c r="B53" s="65"/>
      <c r="C53" s="42">
        <v>2</v>
      </c>
    </row>
    <row r="54" spans="1:3" x14ac:dyDescent="0.3">
      <c r="A54" s="48" t="s">
        <v>84</v>
      </c>
      <c r="B54" s="65"/>
      <c r="C54" s="40">
        <v>3</v>
      </c>
    </row>
    <row r="55" spans="1:3" ht="21" thickBot="1" x14ac:dyDescent="0.35">
      <c r="A55" s="49" t="s">
        <v>85</v>
      </c>
      <c r="B55" s="66"/>
      <c r="C55" s="39">
        <v>4</v>
      </c>
    </row>
    <row r="56" spans="1:3" x14ac:dyDescent="0.3">
      <c r="A56" s="46" t="s">
        <v>41</v>
      </c>
      <c r="B56" s="32">
        <v>23</v>
      </c>
      <c r="C56" s="34">
        <v>35.5</v>
      </c>
    </row>
    <row r="57" spans="1:3" x14ac:dyDescent="0.3">
      <c r="A57" s="47" t="s">
        <v>141</v>
      </c>
      <c r="B57" s="63"/>
      <c r="C57" s="35">
        <v>0</v>
      </c>
    </row>
    <row r="58" spans="1:3" x14ac:dyDescent="0.3">
      <c r="A58" s="48" t="s">
        <v>86</v>
      </c>
      <c r="B58" s="64"/>
      <c r="C58" s="45">
        <v>1</v>
      </c>
    </row>
    <row r="59" spans="1:3" x14ac:dyDescent="0.3">
      <c r="A59" s="48" t="s">
        <v>87</v>
      </c>
      <c r="B59" s="65"/>
      <c r="C59" s="42">
        <v>2</v>
      </c>
    </row>
    <row r="60" spans="1:3" x14ac:dyDescent="0.3">
      <c r="A60" s="48" t="s">
        <v>88</v>
      </c>
      <c r="B60" s="65"/>
      <c r="C60" s="40">
        <v>3</v>
      </c>
    </row>
    <row r="61" spans="1:3" ht="21" thickBot="1" x14ac:dyDescent="0.35">
      <c r="A61" s="49" t="s">
        <v>89</v>
      </c>
      <c r="B61" s="66"/>
      <c r="C61" s="39">
        <v>4</v>
      </c>
    </row>
    <row r="62" spans="1:3" x14ac:dyDescent="0.3">
      <c r="A62" s="50" t="s">
        <v>42</v>
      </c>
      <c r="B62" s="33">
        <v>21</v>
      </c>
      <c r="C62" s="41">
        <v>33.5</v>
      </c>
    </row>
    <row r="63" spans="1:3" x14ac:dyDescent="0.3">
      <c r="A63" s="47" t="s">
        <v>129</v>
      </c>
      <c r="B63" s="63"/>
      <c r="C63" s="35">
        <v>0</v>
      </c>
    </row>
    <row r="64" spans="1:3" x14ac:dyDescent="0.3">
      <c r="A64" s="48" t="s">
        <v>90</v>
      </c>
      <c r="B64" s="64"/>
      <c r="C64" s="45">
        <v>1</v>
      </c>
    </row>
    <row r="65" spans="1:3" x14ac:dyDescent="0.3">
      <c r="A65" s="48" t="s">
        <v>91</v>
      </c>
      <c r="B65" s="65"/>
      <c r="C65" s="42">
        <v>2</v>
      </c>
    </row>
    <row r="66" spans="1:3" x14ac:dyDescent="0.3">
      <c r="A66" s="48" t="s">
        <v>92</v>
      </c>
      <c r="B66" s="65"/>
      <c r="C66" s="40">
        <v>3</v>
      </c>
    </row>
    <row r="67" spans="1:3" ht="21" thickBot="1" x14ac:dyDescent="0.35">
      <c r="A67" s="51" t="s">
        <v>93</v>
      </c>
      <c r="B67" s="66"/>
      <c r="C67" s="43">
        <v>4</v>
      </c>
    </row>
    <row r="68" spans="1:3" x14ac:dyDescent="0.3">
      <c r="A68" s="46" t="s">
        <v>43</v>
      </c>
      <c r="B68" s="32">
        <v>21</v>
      </c>
      <c r="C68" s="34">
        <v>34</v>
      </c>
    </row>
    <row r="69" spans="1:3" x14ac:dyDescent="0.3">
      <c r="A69" s="47" t="s">
        <v>130</v>
      </c>
      <c r="B69" s="63"/>
      <c r="C69" s="35">
        <v>0</v>
      </c>
    </row>
    <row r="70" spans="1:3" x14ac:dyDescent="0.3">
      <c r="A70" s="48" t="s">
        <v>94</v>
      </c>
      <c r="B70" s="64"/>
      <c r="C70" s="45">
        <v>1</v>
      </c>
    </row>
    <row r="71" spans="1:3" x14ac:dyDescent="0.3">
      <c r="A71" s="48" t="s">
        <v>95</v>
      </c>
      <c r="B71" s="65"/>
      <c r="C71" s="42">
        <v>2</v>
      </c>
    </row>
    <row r="72" spans="1:3" x14ac:dyDescent="0.3">
      <c r="A72" s="48" t="s">
        <v>96</v>
      </c>
      <c r="B72" s="65"/>
      <c r="C72" s="40">
        <v>3</v>
      </c>
    </row>
    <row r="73" spans="1:3" ht="21" thickBot="1" x14ac:dyDescent="0.35">
      <c r="A73" s="49" t="s">
        <v>97</v>
      </c>
      <c r="B73" s="66"/>
      <c r="C73" s="44">
        <v>4</v>
      </c>
    </row>
    <row r="74" spans="1:3" x14ac:dyDescent="0.3">
      <c r="A74" s="46" t="s">
        <v>44</v>
      </c>
      <c r="B74" s="32">
        <v>28</v>
      </c>
      <c r="C74" s="34">
        <v>40.5</v>
      </c>
    </row>
    <row r="75" spans="1:3" x14ac:dyDescent="0.3">
      <c r="A75" s="47" t="s">
        <v>119</v>
      </c>
      <c r="B75" s="63"/>
      <c r="C75" s="35">
        <v>0</v>
      </c>
    </row>
    <row r="76" spans="1:3" x14ac:dyDescent="0.3">
      <c r="A76" s="48" t="s">
        <v>98</v>
      </c>
      <c r="B76" s="64"/>
      <c r="C76" s="45">
        <v>1</v>
      </c>
    </row>
    <row r="77" spans="1:3" x14ac:dyDescent="0.3">
      <c r="A77" s="48" t="s">
        <v>99</v>
      </c>
      <c r="B77" s="65"/>
      <c r="C77" s="42">
        <v>2</v>
      </c>
    </row>
    <row r="78" spans="1:3" x14ac:dyDescent="0.3">
      <c r="A78" s="48" t="s">
        <v>100</v>
      </c>
      <c r="B78" s="65"/>
      <c r="C78" s="40">
        <v>3</v>
      </c>
    </row>
    <row r="79" spans="1:3" ht="21" thickBot="1" x14ac:dyDescent="0.35">
      <c r="A79" s="49" t="s">
        <v>101</v>
      </c>
      <c r="B79" s="66"/>
      <c r="C79" s="39">
        <v>4</v>
      </c>
    </row>
    <row r="80" spans="1:3" x14ac:dyDescent="0.3">
      <c r="A80" s="46" t="s">
        <v>45</v>
      </c>
      <c r="B80" s="32">
        <v>24</v>
      </c>
      <c r="C80" s="34">
        <v>40</v>
      </c>
    </row>
    <row r="81" spans="1:3" x14ac:dyDescent="0.3">
      <c r="A81" s="47" t="s">
        <v>120</v>
      </c>
      <c r="B81" s="63"/>
      <c r="C81" s="35">
        <v>0</v>
      </c>
    </row>
    <row r="82" spans="1:3" x14ac:dyDescent="0.3">
      <c r="A82" s="48" t="s">
        <v>102</v>
      </c>
      <c r="B82" s="64"/>
      <c r="C82" s="45">
        <v>1</v>
      </c>
    </row>
    <row r="83" spans="1:3" x14ac:dyDescent="0.3">
      <c r="A83" s="48" t="s">
        <v>103</v>
      </c>
      <c r="B83" s="65"/>
      <c r="C83" s="42">
        <v>2</v>
      </c>
    </row>
    <row r="84" spans="1:3" x14ac:dyDescent="0.3">
      <c r="A84" s="48" t="s">
        <v>104</v>
      </c>
      <c r="B84" s="65"/>
      <c r="C84" s="40">
        <v>3</v>
      </c>
    </row>
    <row r="85" spans="1:3" ht="21" thickBot="1" x14ac:dyDescent="0.35">
      <c r="A85" s="49" t="s">
        <v>105</v>
      </c>
      <c r="B85" s="66"/>
      <c r="C85" s="39">
        <v>4</v>
      </c>
    </row>
    <row r="86" spans="1:3" x14ac:dyDescent="0.3">
      <c r="A86" s="46" t="s">
        <v>46</v>
      </c>
      <c r="B86" s="32">
        <v>21</v>
      </c>
      <c r="C86" s="34">
        <v>40</v>
      </c>
    </row>
    <row r="87" spans="1:3" x14ac:dyDescent="0.3">
      <c r="A87" s="47" t="s">
        <v>121</v>
      </c>
      <c r="B87" s="63"/>
      <c r="C87" s="35">
        <v>0</v>
      </c>
    </row>
    <row r="88" spans="1:3" x14ac:dyDescent="0.3">
      <c r="A88" s="48" t="s">
        <v>106</v>
      </c>
      <c r="B88" s="64"/>
      <c r="C88" s="45">
        <v>1</v>
      </c>
    </row>
    <row r="89" spans="1:3" x14ac:dyDescent="0.3">
      <c r="A89" s="48" t="s">
        <v>107</v>
      </c>
      <c r="B89" s="65"/>
      <c r="C89" s="42">
        <v>2</v>
      </c>
    </row>
    <row r="90" spans="1:3" x14ac:dyDescent="0.3">
      <c r="A90" s="48" t="s">
        <v>108</v>
      </c>
      <c r="B90" s="65"/>
      <c r="C90" s="40">
        <v>3</v>
      </c>
    </row>
    <row r="91" spans="1:3" ht="21" thickBot="1" x14ac:dyDescent="0.35">
      <c r="A91" s="49" t="s">
        <v>109</v>
      </c>
      <c r="B91" s="66"/>
      <c r="C91" s="39">
        <v>4</v>
      </c>
    </row>
    <row r="92" spans="1:3" x14ac:dyDescent="0.3">
      <c r="A92" s="50" t="s">
        <v>47</v>
      </c>
      <c r="B92" s="33">
        <v>23</v>
      </c>
      <c r="C92" s="41">
        <v>40</v>
      </c>
    </row>
    <row r="93" spans="1:3" x14ac:dyDescent="0.3">
      <c r="A93" s="47" t="s">
        <v>122</v>
      </c>
      <c r="B93" s="63"/>
      <c r="C93" s="35">
        <v>0</v>
      </c>
    </row>
    <row r="94" spans="1:3" x14ac:dyDescent="0.3">
      <c r="A94" s="48" t="s">
        <v>110</v>
      </c>
      <c r="B94" s="64"/>
      <c r="C94" s="45">
        <v>1</v>
      </c>
    </row>
    <row r="95" spans="1:3" x14ac:dyDescent="0.3">
      <c r="A95" s="48" t="s">
        <v>111</v>
      </c>
      <c r="B95" s="65"/>
      <c r="C95" s="42">
        <v>2</v>
      </c>
    </row>
    <row r="96" spans="1:3" x14ac:dyDescent="0.3">
      <c r="A96" s="48" t="s">
        <v>112</v>
      </c>
      <c r="B96" s="65"/>
      <c r="C96" s="40">
        <v>3</v>
      </c>
    </row>
    <row r="97" spans="1:3" ht="21" thickBot="1" x14ac:dyDescent="0.35">
      <c r="A97" s="49" t="s">
        <v>113</v>
      </c>
      <c r="B97" s="66"/>
      <c r="C97" s="44">
        <v>4</v>
      </c>
    </row>
  </sheetData>
  <sheetProtection algorithmName="SHA-512" hashValue="wpjm9kYTbT/E3DVETQv0KDzP2QudAGcVbiOyKtdicMCRK7cMmL2NNnG+3ttV5+0zZhR7uNCapkdBjaMGkezGmw==" saltValue="jE8RE4ek8wiAzxC4HbGuDg==" spinCount="100000" sheet="1" objects="1" scenarios="1" selectLockedCells="1" selectUnlockedCells="1"/>
  <printOptions headings="1"/>
  <pageMargins left="0.7" right="0.7" top="0.75" bottom="0.75" header="0.3" footer="0.3"/>
  <pageSetup scale="68" fitToHeight="2" orientation="portrait" r:id="rId1"/>
  <rowBreaks count="1" manualBreakCount="1">
    <brk id="4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D10" sqref="D10"/>
    </sheetView>
  </sheetViews>
  <sheetFormatPr defaultRowHeight="15" x14ac:dyDescent="0.25"/>
  <cols>
    <col min="1" max="1" width="9.7109375" bestFit="1" customWidth="1"/>
    <col min="2" max="2" width="15" bestFit="1" customWidth="1"/>
  </cols>
  <sheetData>
    <row r="1" spans="1:6" x14ac:dyDescent="0.25">
      <c r="A1" t="s">
        <v>0</v>
      </c>
      <c r="B1" t="s">
        <v>18</v>
      </c>
      <c r="C1" t="s">
        <v>123</v>
      </c>
      <c r="D1" t="s">
        <v>20</v>
      </c>
      <c r="E1">
        <v>2017</v>
      </c>
      <c r="F1" t="s">
        <v>131</v>
      </c>
    </row>
    <row r="2" spans="1:6" x14ac:dyDescent="0.25">
      <c r="A2" t="s">
        <v>1</v>
      </c>
      <c r="B2" t="s">
        <v>11</v>
      </c>
      <c r="C2" t="s">
        <v>19</v>
      </c>
      <c r="D2" t="s">
        <v>21</v>
      </c>
      <c r="E2">
        <v>2018</v>
      </c>
      <c r="F2" t="s">
        <v>137</v>
      </c>
    </row>
    <row r="3" spans="1:6" x14ac:dyDescent="0.25">
      <c r="A3" t="s">
        <v>2</v>
      </c>
      <c r="B3" t="s">
        <v>10</v>
      </c>
      <c r="C3" t="s">
        <v>114</v>
      </c>
      <c r="D3" t="s">
        <v>22</v>
      </c>
      <c r="E3">
        <v>2019</v>
      </c>
      <c r="F3" t="s">
        <v>132</v>
      </c>
    </row>
    <row r="4" spans="1:6" x14ac:dyDescent="0.25">
      <c r="A4" t="s">
        <v>4</v>
      </c>
      <c r="B4" t="s">
        <v>9</v>
      </c>
      <c r="C4" t="s">
        <v>115</v>
      </c>
      <c r="D4" t="s">
        <v>23</v>
      </c>
      <c r="E4">
        <v>2020</v>
      </c>
    </row>
    <row r="5" spans="1:6" x14ac:dyDescent="0.25">
      <c r="C5" t="s">
        <v>116</v>
      </c>
      <c r="D5" t="s">
        <v>24</v>
      </c>
      <c r="E5">
        <v>2021</v>
      </c>
    </row>
    <row r="6" spans="1:6" x14ac:dyDescent="0.25">
      <c r="D6" t="s">
        <v>25</v>
      </c>
      <c r="E6">
        <v>2022</v>
      </c>
    </row>
    <row r="7" spans="1:6" x14ac:dyDescent="0.25">
      <c r="D7" t="s">
        <v>26</v>
      </c>
      <c r="E7">
        <v>2023</v>
      </c>
    </row>
    <row r="8" spans="1:6" x14ac:dyDescent="0.25">
      <c r="D8" t="s">
        <v>27</v>
      </c>
      <c r="E8">
        <v>2024</v>
      </c>
    </row>
    <row r="9" spans="1:6" x14ac:dyDescent="0.25">
      <c r="D9" t="s">
        <v>28</v>
      </c>
      <c r="E9">
        <v>2025</v>
      </c>
    </row>
    <row r="10" spans="1:6" x14ac:dyDescent="0.25">
      <c r="D10" t="s">
        <v>29</v>
      </c>
      <c r="E10">
        <v>2026</v>
      </c>
    </row>
    <row r="11" spans="1:6" x14ac:dyDescent="0.25">
      <c r="D11" t="s">
        <v>30</v>
      </c>
      <c r="E11">
        <v>2027</v>
      </c>
    </row>
    <row r="12" spans="1:6" x14ac:dyDescent="0.25">
      <c r="D12" t="s">
        <v>31</v>
      </c>
      <c r="E12">
        <v>2028</v>
      </c>
    </row>
    <row r="13" spans="1:6" x14ac:dyDescent="0.25">
      <c r="E13">
        <v>2029</v>
      </c>
    </row>
    <row r="14" spans="1:6" x14ac:dyDescent="0.25">
      <c r="E14">
        <v>2030</v>
      </c>
    </row>
    <row r="17" spans="1:1" x14ac:dyDescent="0.25">
      <c r="A17" t="s">
        <v>164</v>
      </c>
    </row>
  </sheetData>
  <sheetProtection algorithmName="SHA-512" hashValue="AFG5y/1Kiopomnfpu8p8AZml2pIq4IjchnEN9H8Xvu41JS8UKJEonCLLPlhTszaXsSfJecWf1C4pkMPVYci9BQ==" saltValue="X8aQODXBaw6FQIBCU2IWCw==" spinCount="100000" sheet="1" objects="1" scenarios="1" select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2E311F028A6648978502ED2DFF521B" ma:contentTypeVersion="14" ma:contentTypeDescription="Create a new document." ma:contentTypeScope="" ma:versionID="d5a9ccc4eb9a277e20d7908c3dd084dd">
  <xsd:schema xmlns:xsd="http://www.w3.org/2001/XMLSchema" xmlns:xs="http://www.w3.org/2001/XMLSchema" xmlns:p="http://schemas.microsoft.com/office/2006/metadata/properties" xmlns:ns1="http://schemas.microsoft.com/sharepoint/v3" xmlns:ns2="58b1227e-98bc-41a9-95ed-18c785744bb8" xmlns:ns3="aa684947-0047-46e7-a053-c8351640b40d" targetNamespace="http://schemas.microsoft.com/office/2006/metadata/properties" ma:root="true" ma:fieldsID="a9132480b6441d783c16c5d05bd7a8eb" ns1:_="" ns2:_="" ns3:_="">
    <xsd:import namespace="http://schemas.microsoft.com/sharepoint/v3"/>
    <xsd:import namespace="58b1227e-98bc-41a9-95ed-18c785744bb8"/>
    <xsd:import namespace="aa684947-0047-46e7-a053-c8351640b4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1:PublishingStartDate" minOccurs="0"/>
                <xsd:element ref="ns1:PublishingExpirationDat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9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20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b1227e-98bc-41a9-95ed-18c785744b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684947-0047-46e7-a053-c8351640b40d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A089FA7-B44C-45D8-811F-BED12CE8B02E}"/>
</file>

<file path=customXml/itemProps2.xml><?xml version="1.0" encoding="utf-8"?>
<ds:datastoreItem xmlns:ds="http://schemas.openxmlformats.org/officeDocument/2006/customXml" ds:itemID="{5048AD5D-3AA8-4D6C-8D0F-A49E756D634F}"/>
</file>

<file path=customXml/itemProps3.xml><?xml version="1.0" encoding="utf-8"?>
<ds:datastoreItem xmlns:ds="http://schemas.openxmlformats.org/officeDocument/2006/customXml" ds:itemID="{DEA66C77-0190-4BAC-928F-363B9B020B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CENTERS</vt:lpstr>
      <vt:lpstr>FAMILYChildCare</vt:lpstr>
      <vt:lpstr>GROUPChildCare</vt:lpstr>
      <vt:lpstr>CenterRateTable</vt:lpstr>
      <vt:lpstr>FCCRateTable</vt:lpstr>
      <vt:lpstr>GroupRateTable</vt:lpstr>
      <vt:lpstr>ListValues</vt:lpstr>
      <vt:lpstr>CareLevel</vt:lpstr>
      <vt:lpstr>Month</vt:lpstr>
      <vt:lpstr>CenterRateTable!Print_Titles</vt:lpstr>
      <vt:lpstr>CENTERS!Print_Titles</vt:lpstr>
      <vt:lpstr>FAMILYChildCare!Print_Titles</vt:lpstr>
      <vt:lpstr>FCCRateTable!Print_Titles</vt:lpstr>
      <vt:lpstr>GROUPChildCare!Print_Titles</vt:lpstr>
      <vt:lpstr>GroupRateTable!Print_Titles</vt:lpstr>
      <vt:lpstr>ProviderType</vt:lpstr>
      <vt:lpstr>Region</vt:lpstr>
      <vt:lpstr>StarLevel</vt:lpstr>
      <vt:lpstr>Year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Mendoza</dc:creator>
  <cp:lastModifiedBy>Chelsea Sliter</cp:lastModifiedBy>
  <cp:lastPrinted>2019-06-18T21:28:40Z</cp:lastPrinted>
  <dcterms:created xsi:type="dcterms:W3CDTF">2017-07-11T15:41:28Z</dcterms:created>
  <dcterms:modified xsi:type="dcterms:W3CDTF">2022-03-23T20:49:45Z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47b6c4f7-6cc7-4607-b207-b5775e9d66ec</vt:lpwstr>
  </property>
  <property fmtid="{D5CDD505-2E9C-101B-9397-08002B2CF9AE}" pid="3" name="ContentTypeId">
    <vt:lpwstr>0x010100272E311F028A6648978502ED2DFF521B</vt:lpwstr>
  </property>
</Properties>
</file>